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E53" i="2" l="1"/>
  <c r="F53" i="2"/>
  <c r="D53" i="2"/>
  <c r="D17" i="1" l="1"/>
  <c r="D16" i="1"/>
  <c r="D15" i="1"/>
  <c r="D25" i="1" s="1"/>
  <c r="L4" i="2"/>
  <c r="N4" i="2"/>
  <c r="L5" i="2"/>
  <c r="L6" i="2"/>
  <c r="N6" i="2"/>
  <c r="L7" i="2"/>
  <c r="N7" i="2"/>
  <c r="L8" i="2"/>
  <c r="N8" i="2"/>
  <c r="L9" i="2"/>
  <c r="N9" i="2"/>
  <c r="M10" i="2"/>
  <c r="N10" i="2"/>
  <c r="L11" i="2"/>
  <c r="N11" i="2"/>
  <c r="M12" i="2"/>
  <c r="N12" i="2"/>
  <c r="L13" i="2"/>
  <c r="N13" i="2"/>
  <c r="M14" i="2"/>
  <c r="N14" i="2"/>
  <c r="L15" i="2"/>
  <c r="M15" i="2"/>
  <c r="N15" i="2"/>
  <c r="M16" i="2"/>
  <c r="N16" i="2"/>
  <c r="L17" i="2"/>
  <c r="M17" i="2"/>
  <c r="N17" i="2"/>
  <c r="M18" i="2"/>
  <c r="N18" i="2"/>
  <c r="L19" i="2"/>
  <c r="N19" i="2"/>
  <c r="L20" i="2"/>
  <c r="N20" i="2"/>
  <c r="L21" i="2"/>
  <c r="N21" i="2"/>
  <c r="M22" i="2"/>
  <c r="N22" i="2"/>
  <c r="M23" i="2"/>
  <c r="N23" i="2"/>
  <c r="L24" i="2"/>
  <c r="N24" i="2"/>
  <c r="L25" i="2"/>
  <c r="M25" i="2"/>
  <c r="N25" i="2"/>
  <c r="L26" i="2"/>
  <c r="N26" i="2"/>
  <c r="L27" i="2"/>
  <c r="N27" i="2"/>
  <c r="L28" i="2"/>
  <c r="N28" i="2"/>
  <c r="L29" i="2"/>
  <c r="M29" i="2"/>
  <c r="N29" i="2"/>
  <c r="M30" i="2"/>
  <c r="N30" i="2"/>
  <c r="L31" i="2"/>
  <c r="N31" i="2"/>
  <c r="M32" i="2"/>
  <c r="N32" i="2"/>
  <c r="L33" i="2"/>
  <c r="N33" i="2"/>
  <c r="L34" i="2"/>
  <c r="N34" i="2"/>
  <c r="M35" i="2"/>
  <c r="N35" i="2"/>
  <c r="L36" i="2"/>
  <c r="N36" i="2"/>
  <c r="L37" i="2"/>
  <c r="M37" i="2"/>
  <c r="N37" i="2"/>
  <c r="M38" i="2"/>
  <c r="N38" i="2"/>
  <c r="L39" i="2"/>
  <c r="N39" i="2"/>
  <c r="M40" i="2"/>
  <c r="N40" i="2"/>
  <c r="L41" i="2"/>
  <c r="N41" i="2"/>
  <c r="M42" i="2"/>
  <c r="N42" i="2"/>
  <c r="L43" i="2"/>
  <c r="N43" i="2"/>
  <c r="L44" i="2"/>
  <c r="N44" i="2"/>
  <c r="L45" i="2"/>
  <c r="M45" i="2"/>
  <c r="N45" i="2"/>
  <c r="M46" i="2"/>
  <c r="N46" i="2"/>
  <c r="L47" i="2"/>
  <c r="N47" i="2"/>
  <c r="L48" i="2"/>
  <c r="M48" i="2"/>
  <c r="L49" i="2"/>
  <c r="M49" i="2"/>
  <c r="N49" i="2"/>
  <c r="L50" i="2"/>
  <c r="M50" i="2"/>
  <c r="N50" i="2"/>
  <c r="L51" i="2"/>
  <c r="M51" i="2"/>
  <c r="N51" i="2"/>
  <c r="L52" i="2"/>
  <c r="M52" i="2"/>
  <c r="N52" i="2"/>
  <c r="G4" i="2"/>
  <c r="G5" i="2"/>
  <c r="G6" i="2"/>
  <c r="G7" i="2"/>
  <c r="G8" i="2"/>
  <c r="G9" i="2"/>
  <c r="G10" i="2"/>
  <c r="G11" i="2"/>
  <c r="G12" i="2"/>
  <c r="H12" i="2" s="1"/>
  <c r="G13" i="2"/>
  <c r="G14" i="2"/>
  <c r="G15" i="2"/>
  <c r="G16" i="2"/>
  <c r="H16" i="2" s="1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H32" i="2" s="1"/>
  <c r="G33" i="2"/>
  <c r="G34" i="2"/>
  <c r="G35" i="2"/>
  <c r="G36" i="2"/>
  <c r="G37" i="2"/>
  <c r="G38" i="2"/>
  <c r="G39" i="2"/>
  <c r="H39" i="2" s="1"/>
  <c r="G40" i="2"/>
  <c r="H40" i="2" s="1"/>
  <c r="G41" i="2"/>
  <c r="G42" i="2"/>
  <c r="G43" i="2"/>
  <c r="G44" i="2"/>
  <c r="G45" i="2"/>
  <c r="G46" i="2"/>
  <c r="G47" i="2"/>
  <c r="G48" i="2"/>
  <c r="G49" i="2"/>
  <c r="G50" i="2"/>
  <c r="G51" i="2"/>
  <c r="G52" i="2"/>
  <c r="H6" i="2"/>
  <c r="J6" i="2"/>
  <c r="H7" i="2"/>
  <c r="J7" i="2"/>
  <c r="H8" i="2"/>
  <c r="J8" i="2"/>
  <c r="H9" i="2"/>
  <c r="J9" i="2"/>
  <c r="I10" i="2"/>
  <c r="J10" i="2"/>
  <c r="H11" i="2"/>
  <c r="J11" i="2"/>
  <c r="I12" i="2"/>
  <c r="J12" i="2"/>
  <c r="H13" i="2"/>
  <c r="J13" i="2"/>
  <c r="I14" i="2"/>
  <c r="J14" i="2"/>
  <c r="H15" i="2"/>
  <c r="I15" i="2"/>
  <c r="J15" i="2"/>
  <c r="I16" i="2"/>
  <c r="J16" i="2"/>
  <c r="H17" i="2"/>
  <c r="I17" i="2"/>
  <c r="J17" i="2"/>
  <c r="I18" i="2"/>
  <c r="J18" i="2"/>
  <c r="H19" i="2"/>
  <c r="J19" i="2"/>
  <c r="H20" i="2"/>
  <c r="J20" i="2"/>
  <c r="H21" i="2"/>
  <c r="J21" i="2"/>
  <c r="H22" i="2"/>
  <c r="I22" i="2"/>
  <c r="J22" i="2"/>
  <c r="I23" i="2"/>
  <c r="J23" i="2"/>
  <c r="H24" i="2"/>
  <c r="J24" i="2"/>
  <c r="H25" i="2"/>
  <c r="I25" i="2"/>
  <c r="J25" i="2"/>
  <c r="H26" i="2"/>
  <c r="J26" i="2"/>
  <c r="H27" i="2"/>
  <c r="J27" i="2"/>
  <c r="H28" i="2"/>
  <c r="J28" i="2"/>
  <c r="I29" i="2"/>
  <c r="J29" i="2"/>
  <c r="H30" i="2"/>
  <c r="I30" i="2"/>
  <c r="J30" i="2"/>
  <c r="H31" i="2"/>
  <c r="J31" i="2"/>
  <c r="I32" i="2"/>
  <c r="J32" i="2"/>
  <c r="H33" i="2"/>
  <c r="J33" i="2"/>
  <c r="H34" i="2"/>
  <c r="J34" i="2"/>
  <c r="I35" i="2"/>
  <c r="J35" i="2"/>
  <c r="H36" i="2"/>
  <c r="J36" i="2"/>
  <c r="H37" i="2"/>
  <c r="I37" i="2"/>
  <c r="J37" i="2"/>
  <c r="I38" i="2"/>
  <c r="J38" i="2"/>
  <c r="J39" i="2"/>
  <c r="I40" i="2"/>
  <c r="J40" i="2"/>
  <c r="H41" i="2"/>
  <c r="J41" i="2"/>
  <c r="I42" i="2"/>
  <c r="J42" i="2"/>
  <c r="H43" i="2"/>
  <c r="J43" i="2"/>
  <c r="H44" i="2"/>
  <c r="J44" i="2"/>
  <c r="I45" i="2"/>
  <c r="J45" i="2"/>
  <c r="I46" i="2"/>
  <c r="J46" i="2"/>
  <c r="H47" i="2"/>
  <c r="J47" i="2"/>
  <c r="H48" i="2"/>
  <c r="I48" i="2"/>
  <c r="J48" i="2"/>
  <c r="H49" i="2"/>
  <c r="I49" i="2"/>
  <c r="J49" i="2"/>
  <c r="H50" i="2"/>
  <c r="I50" i="2"/>
  <c r="J50" i="2"/>
  <c r="H51" i="2"/>
  <c r="I51" i="2"/>
  <c r="J51" i="2"/>
  <c r="H52" i="2"/>
  <c r="I52" i="2"/>
  <c r="J52" i="2"/>
  <c r="H4" i="2"/>
  <c r="J4" i="2"/>
  <c r="H5" i="2"/>
  <c r="J3" i="2"/>
  <c r="I3" i="2"/>
  <c r="G3" i="2"/>
  <c r="R10" i="2"/>
  <c r="N5" i="2" s="1"/>
  <c r="R9" i="2"/>
  <c r="M4" i="2" s="1"/>
  <c r="R8" i="2"/>
  <c r="L12" i="2" s="1"/>
  <c r="R15" i="2"/>
  <c r="J5" i="2" s="1"/>
  <c r="R13" i="2"/>
  <c r="H3" i="2" s="1"/>
  <c r="R14" i="2"/>
  <c r="I4" i="2" s="1"/>
  <c r="N3" i="2"/>
  <c r="M3" i="2"/>
  <c r="M26" i="2" l="1"/>
  <c r="H42" i="2"/>
  <c r="H23" i="2"/>
  <c r="H18" i="2"/>
  <c r="H53" i="2" s="1"/>
  <c r="D20" i="1" s="1"/>
  <c r="H14" i="2"/>
  <c r="H35" i="2"/>
  <c r="N48" i="2"/>
  <c r="M47" i="2"/>
  <c r="O47" i="2" s="1"/>
  <c r="L46" i="2"/>
  <c r="M43" i="2"/>
  <c r="L42" i="2"/>
  <c r="M39" i="2"/>
  <c r="O39" i="2" s="1"/>
  <c r="L38" i="2"/>
  <c r="M31" i="2"/>
  <c r="L30" i="2"/>
  <c r="M27" i="2"/>
  <c r="L22" i="2"/>
  <c r="M19" i="2"/>
  <c r="L18" i="2"/>
  <c r="L14" i="2"/>
  <c r="M11" i="2"/>
  <c r="L10" i="2"/>
  <c r="M7" i="2"/>
  <c r="M34" i="2"/>
  <c r="M6" i="2"/>
  <c r="H45" i="2"/>
  <c r="H38" i="2"/>
  <c r="M44" i="2"/>
  <c r="M36" i="2"/>
  <c r="L35" i="2"/>
  <c r="M28" i="2"/>
  <c r="M24" i="2"/>
  <c r="L23" i="2"/>
  <c r="M20" i="2"/>
  <c r="M8" i="2"/>
  <c r="M5" i="2"/>
  <c r="H46" i="2"/>
  <c r="H29" i="2"/>
  <c r="H10" i="2"/>
  <c r="M41" i="2"/>
  <c r="O41" i="2" s="1"/>
  <c r="L40" i="2"/>
  <c r="M33" i="2"/>
  <c r="L32" i="2"/>
  <c r="M21" i="2"/>
  <c r="L16" i="2"/>
  <c r="M13" i="2"/>
  <c r="M9" i="2"/>
  <c r="I41" i="2"/>
  <c r="K41" i="2" s="1"/>
  <c r="I28" i="2"/>
  <c r="I20" i="2"/>
  <c r="I36" i="2"/>
  <c r="I33" i="2"/>
  <c r="K33" i="2" s="1"/>
  <c r="I21" i="2"/>
  <c r="I13" i="2"/>
  <c r="I9" i="2"/>
  <c r="I47" i="2"/>
  <c r="I43" i="2"/>
  <c r="I39" i="2"/>
  <c r="I34" i="2"/>
  <c r="K34" i="2" s="1"/>
  <c r="I26" i="2"/>
  <c r="K26" i="2" s="1"/>
  <c r="I6" i="2"/>
  <c r="I24" i="2"/>
  <c r="I5" i="2"/>
  <c r="K5" i="2" s="1"/>
  <c r="I44" i="2"/>
  <c r="K44" i="2" s="1"/>
  <c r="I31" i="2"/>
  <c r="I27" i="2"/>
  <c r="I19" i="2"/>
  <c r="K19" i="2" s="1"/>
  <c r="I11" i="2"/>
  <c r="K11" i="2" s="1"/>
  <c r="I7" i="2"/>
  <c r="K7" i="2" s="1"/>
  <c r="I8" i="2"/>
  <c r="D27" i="1"/>
  <c r="D26" i="1"/>
  <c r="K4" i="2"/>
  <c r="K51" i="2"/>
  <c r="K49" i="2"/>
  <c r="K47" i="2"/>
  <c r="K45" i="2"/>
  <c r="K43" i="2"/>
  <c r="K39" i="2"/>
  <c r="K37" i="2"/>
  <c r="K35" i="2"/>
  <c r="K31" i="2"/>
  <c r="K29" i="2"/>
  <c r="K27" i="2"/>
  <c r="K25" i="2"/>
  <c r="K23" i="2"/>
  <c r="K21" i="2"/>
  <c r="K17" i="2"/>
  <c r="K15" i="2"/>
  <c r="K13" i="2"/>
  <c r="K9" i="2"/>
  <c r="K3" i="2"/>
  <c r="K52" i="2"/>
  <c r="K50" i="2"/>
  <c r="K48" i="2"/>
  <c r="K46" i="2"/>
  <c r="K42" i="2"/>
  <c r="K40" i="2"/>
  <c r="K38" i="2"/>
  <c r="K36" i="2"/>
  <c r="K32" i="2"/>
  <c r="K30" i="2"/>
  <c r="K28" i="2"/>
  <c r="K24" i="2"/>
  <c r="K22" i="2"/>
  <c r="K20" i="2"/>
  <c r="K18" i="2"/>
  <c r="K16" i="2"/>
  <c r="K14" i="2"/>
  <c r="K12" i="2"/>
  <c r="K10" i="2"/>
  <c r="K8" i="2"/>
  <c r="K6" i="2"/>
  <c r="O38" i="2"/>
  <c r="O22" i="2"/>
  <c r="P22" i="2" s="1"/>
  <c r="O18" i="2"/>
  <c r="O46" i="2"/>
  <c r="O14" i="2"/>
  <c r="O6" i="2"/>
  <c r="O30" i="2"/>
  <c r="O34" i="2"/>
  <c r="O51" i="2"/>
  <c r="O42" i="2"/>
  <c r="O26" i="2"/>
  <c r="O10" i="2"/>
  <c r="O44" i="2"/>
  <c r="O36" i="2"/>
  <c r="O28" i="2"/>
  <c r="O20" i="2"/>
  <c r="O12" i="2"/>
  <c r="O48" i="2"/>
  <c r="O40" i="2"/>
  <c r="O32" i="2"/>
  <c r="O24" i="2"/>
  <c r="O16" i="2"/>
  <c r="O8" i="2"/>
  <c r="J53" i="2"/>
  <c r="D22" i="1" s="1"/>
  <c r="I53" i="2"/>
  <c r="D21" i="1" s="1"/>
  <c r="O4" i="2"/>
  <c r="O52" i="2"/>
  <c r="O50" i="2"/>
  <c r="O49" i="2"/>
  <c r="P49" i="2" s="1"/>
  <c r="O45" i="2"/>
  <c r="P45" i="2" s="1"/>
  <c r="O43" i="2"/>
  <c r="O37" i="2"/>
  <c r="P37" i="2" s="1"/>
  <c r="O35" i="2"/>
  <c r="O33" i="2"/>
  <c r="O31" i="2"/>
  <c r="O29" i="2"/>
  <c r="P29" i="2" s="1"/>
  <c r="O27" i="2"/>
  <c r="O25" i="2"/>
  <c r="O23" i="2"/>
  <c r="O21" i="2"/>
  <c r="O19" i="2"/>
  <c r="O17" i="2"/>
  <c r="O15" i="2"/>
  <c r="O13" i="2"/>
  <c r="O11" i="2"/>
  <c r="O9" i="2"/>
  <c r="O7" i="2"/>
  <c r="O5" i="2"/>
  <c r="L3" i="2"/>
  <c r="O3" i="2" s="1"/>
  <c r="P24" i="2" l="1"/>
  <c r="P38" i="2"/>
  <c r="P48" i="2"/>
  <c r="P43" i="2"/>
  <c r="P41" i="2"/>
  <c r="P33" i="2"/>
  <c r="P25" i="2"/>
  <c r="P21" i="2"/>
  <c r="P18" i="2"/>
  <c r="P17" i="2"/>
  <c r="P13" i="2"/>
  <c r="P10" i="2"/>
  <c r="P9" i="2"/>
  <c r="P34" i="2"/>
  <c r="P16" i="2"/>
  <c r="P26" i="2"/>
  <c r="P20" i="2"/>
  <c r="P11" i="2"/>
  <c r="P19" i="2"/>
  <c r="P27" i="2"/>
  <c r="P35" i="2"/>
  <c r="P52" i="2"/>
  <c r="P32" i="2"/>
  <c r="P42" i="2"/>
  <c r="P6" i="2"/>
  <c r="P12" i="2"/>
  <c r="P28" i="2"/>
  <c r="P36" i="2"/>
  <c r="P44" i="2"/>
  <c r="P51" i="2"/>
  <c r="D28" i="1"/>
  <c r="P5" i="2"/>
  <c r="P8" i="2"/>
  <c r="P40" i="2"/>
  <c r="P14" i="2"/>
  <c r="P30" i="2"/>
  <c r="P46" i="2"/>
  <c r="P50" i="2"/>
  <c r="P15" i="2"/>
  <c r="P23" i="2"/>
  <c r="P31" i="2"/>
  <c r="P39" i="2"/>
  <c r="P47" i="2"/>
  <c r="K53" i="2"/>
  <c r="D23" i="1"/>
  <c r="D30" i="1" s="1"/>
  <c r="P4" i="2"/>
  <c r="O53" i="2"/>
  <c r="P3" i="2"/>
  <c r="D18" i="1"/>
  <c r="P53" i="2" l="1"/>
  <c r="B6" i="1" s="1"/>
</calcChain>
</file>

<file path=xl/sharedStrings.xml><?xml version="1.0" encoding="utf-8"?>
<sst xmlns="http://schemas.openxmlformats.org/spreadsheetml/2006/main" count="103" uniqueCount="77">
  <si>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</si>
  <si>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</si>
  <si>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</si>
  <si>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</si>
  <si>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</si>
  <si>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</si>
  <si>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</si>
  <si>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</si>
  <si>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</si>
  <si>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</si>
  <si>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</si>
  <si>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</si>
  <si>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</si>
  <si>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</si>
  <si>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</si>
  <si>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</si>
  <si>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</si>
  <si>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</si>
  <si>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</si>
  <si>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</si>
  <si>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</si>
  <si>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</si>
  <si>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</si>
  <si>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>veiculo/placa</t>
  </si>
  <si>
    <t xml:space="preserve"> bn</t>
  </si>
  <si>
    <t xml:space="preserve">valor em reais das liberaçoes </t>
  </si>
  <si>
    <t>total diarias</t>
  </si>
  <si>
    <t>tot6al guincho valor</t>
  </si>
  <si>
    <t>nlv7i45</t>
  </si>
  <si>
    <t>has4g99</t>
  </si>
  <si>
    <t>qxk6461</t>
  </si>
  <si>
    <t>gsn5i62</t>
  </si>
  <si>
    <t>rtq7e37</t>
  </si>
  <si>
    <t>ruf3d24</t>
  </si>
  <si>
    <t>rfy3b77</t>
  </si>
  <si>
    <t>hoi7878</t>
  </si>
  <si>
    <t>hbe8455</t>
  </si>
  <si>
    <t>lao7627</t>
  </si>
  <si>
    <t>gzc0667</t>
  </si>
  <si>
    <t>gnn5028</t>
  </si>
  <si>
    <t>pzq6650</t>
  </si>
  <si>
    <t>glc5221</t>
  </si>
  <si>
    <t>mpe4292</t>
  </si>
  <si>
    <t>hch5342</t>
  </si>
  <si>
    <t>rfu3d24</t>
  </si>
  <si>
    <t>omc8077</t>
  </si>
  <si>
    <t>het0988</t>
  </si>
  <si>
    <t>mqo5g04</t>
  </si>
  <si>
    <t>guu8445</t>
  </si>
  <si>
    <t>hls3511</t>
  </si>
  <si>
    <t>azv2909</t>
  </si>
  <si>
    <t>pwu8207</t>
  </si>
  <si>
    <t>pvy0337</t>
  </si>
  <si>
    <t>shb6b94</t>
  </si>
  <si>
    <t>lqu4719</t>
  </si>
  <si>
    <t>gul9210</t>
  </si>
  <si>
    <t>hen2a10</t>
  </si>
  <si>
    <t>grz4384</t>
  </si>
  <si>
    <t>hde1314</t>
  </si>
  <si>
    <t>qqw6j89</t>
  </si>
  <si>
    <t>hgz9a75</t>
  </si>
  <si>
    <t>hfv6796</t>
  </si>
  <si>
    <t>gxq9784</t>
  </si>
  <si>
    <t>oqq6176</t>
  </si>
  <si>
    <t>qqz9h57</t>
  </si>
  <si>
    <t>ooz0766</t>
  </si>
  <si>
    <t>has4582</t>
  </si>
  <si>
    <t>glc4798</t>
  </si>
  <si>
    <t>hlo7528</t>
  </si>
  <si>
    <t>qxy5c05</t>
  </si>
  <si>
    <t>hhs0b21</t>
  </si>
  <si>
    <t>gxw2f42</t>
  </si>
  <si>
    <t>gre7448</t>
  </si>
  <si>
    <t>gzd7h15</t>
  </si>
  <si>
    <t>Saveiro Elisângela Polícia Civil / Pagou 80,00</t>
  </si>
  <si>
    <t>TOTAL</t>
  </si>
  <si>
    <t>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</si>
</sst>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3" borderId="0" xfId="0" applyFill="1"/>
    <xf numFmtId="44" fontId="0" fillId="0" borderId="0" xfId="1" applyFont="1"/>
    <xf numFmtId="17" fontId="2" fillId="4" borderId="0" xfId="0" applyNumberFormat="1" applyFont="1" applyFill="1" applyProtection="1">
      <protection locked="0"/>
    </xf>
    <xf numFmtId="0" fontId="2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  <xf numFmtId="0" fontId="4" fillId="2" borderId="1" xfId="0" applyFon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tabSelected="1" topLeftCell="A31" workbookViewId="0">
      <selection activeCell="G31" sqref="G1:R1048576"/>
    </sheetView>
  </sheetViews>
  <sheetFormatPr defaultRowHeight="15" x14ac:dyDescent="0.25"/>
  <cols>
    <col min="1" max="1" width="12.42578125" style="9" customWidth="1"/>
    <col min="2" max="2" width="12.7109375" style="27" bestFit="1" customWidth="1"/>
    <col min="3" max="3" width="11.7109375" style="27" bestFit="1" customWidth="1"/>
    <col min="4" max="4" width="5.85546875" style="6" bestFit="1" customWidth="1"/>
    <col min="5" max="5" width="5.7109375" style="9" bestFit="1" customWidth="1"/>
    <col min="6" max="6" width="7.7109375" style="6" bestFit="1" customWidth="1"/>
    <col min="7" max="7" width="5.7109375" style="12" bestFit="1" customWidth="1"/>
    <col min="8" max="9" width="6" style="12" bestFit="1" customWidth="1"/>
    <col min="10" max="10" width="7" style="12" bestFit="1" customWidth="1"/>
    <col min="11" max="11" width="8.5703125" style="12" bestFit="1" customWidth="1"/>
    <col min="12" max="15" width="7" style="12" bestFit="1" customWidth="1"/>
    <col min="16" max="16" width="14.85546875" style="12" bestFit="1" customWidth="1"/>
    <col min="17" max="17" width="11.7109375" style="12" bestFit="1" customWidth="1"/>
    <col min="18" max="18" width="23.140625" style="12" bestFit="1" customWidth="1"/>
    <col min="19" max="19" width="18.140625" style="6" customWidth="1"/>
    <col min="20" max="20" width="5" style="6" customWidth="1"/>
    <col min="21" max="21" width="17.5703125" style="6" bestFit="1" customWidth="1"/>
    <col min="22" max="22" width="16.28515625" style="6" customWidth="1"/>
    <col min="23" max="16384" width="9.140625" style="6"/>
  </cols>
  <sheetData>
    <row r="1" spans="1:18" x14ac:dyDescent="0.25">
      <c r="A1" s="3"/>
      <c r="B1" s="24" t="s">
        <v>76</v>
      </c>
      <c r="C1" s="24"/>
      <c r="D1" s="4" t="s">
        <v>18</v>
      </c>
      <c r="E1" s="4"/>
      <c r="F1" s="5"/>
      <c r="G1" s="10"/>
      <c r="H1" s="10"/>
      <c r="I1" s="10"/>
      <c r="J1" s="10"/>
      <c r="K1" s="10"/>
      <c r="L1" s="11" t="s">
        <v>4</v>
      </c>
      <c r="M1" s="10"/>
      <c r="N1" s="10"/>
      <c r="O1" s="10"/>
      <c r="P1" s="10"/>
    </row>
    <row r="2" spans="1:18" x14ac:dyDescent="0.25">
      <c r="A2" s="4" t="s">
        <v>23</v>
      </c>
      <c r="B2" s="25" t="s">
        <v>16</v>
      </c>
      <c r="C2" s="25" t="s">
        <v>17</v>
      </c>
      <c r="D2" s="4" t="s">
        <v>12</v>
      </c>
      <c r="E2" s="4" t="s">
        <v>8</v>
      </c>
      <c r="F2" s="4" t="s">
        <v>13</v>
      </c>
      <c r="G2" s="11" t="s">
        <v>19</v>
      </c>
      <c r="H2" s="11" t="s">
        <v>12</v>
      </c>
      <c r="I2" s="11" t="s">
        <v>8</v>
      </c>
      <c r="J2" s="11" t="s">
        <v>10</v>
      </c>
      <c r="K2" s="11" t="s">
        <v>22</v>
      </c>
      <c r="L2" s="11" t="s">
        <v>14</v>
      </c>
      <c r="M2" s="11" t="s">
        <v>14</v>
      </c>
      <c r="N2" s="11" t="s">
        <v>14</v>
      </c>
      <c r="O2" s="10" t="s">
        <v>4</v>
      </c>
      <c r="P2" s="10" t="s">
        <v>20</v>
      </c>
    </row>
    <row r="3" spans="1:18" x14ac:dyDescent="0.25">
      <c r="A3" s="28" t="s">
        <v>28</v>
      </c>
      <c r="B3" s="29">
        <v>44866</v>
      </c>
      <c r="C3" s="29">
        <v>44868</v>
      </c>
      <c r="D3" s="7">
        <v>1</v>
      </c>
      <c r="E3" s="8"/>
      <c r="F3" s="7"/>
      <c r="G3" s="13">
        <f>C3-B3</f>
        <v>2</v>
      </c>
      <c r="H3" s="13">
        <f>IF(D3=1,G3*$R$13,0)</f>
        <v>95.4</v>
      </c>
      <c r="I3" s="13">
        <f>IF(E3=1,G3*$R$14,0)</f>
        <v>0</v>
      </c>
      <c r="J3" s="13">
        <f>IF(F3=1,G3*$R$15,0)</f>
        <v>0</v>
      </c>
      <c r="K3" s="13">
        <f>IF(G3&gt;=180,D3*$R$13+E3*$R$14+F3*$R$15,H3+I3+J3)</f>
        <v>95.4</v>
      </c>
      <c r="L3" s="13">
        <f t="shared" ref="L3:L34" si="0">IF(D3=1,$R$8,0)</f>
        <v>262.36</v>
      </c>
      <c r="M3" s="13">
        <f t="shared" ref="M3:M34" si="1">IF(E3=1,$R$9,0)</f>
        <v>0</v>
      </c>
      <c r="N3" s="13">
        <f t="shared" ref="N3:N34" si="2">IF(F3=1,$R$10,0)</f>
        <v>0</v>
      </c>
      <c r="O3" s="13">
        <f>L3+M3+N3</f>
        <v>262.36</v>
      </c>
      <c r="P3" s="14">
        <f>K3+O3</f>
        <v>357.76</v>
      </c>
    </row>
    <row r="4" spans="1:18" x14ac:dyDescent="0.25">
      <c r="A4" s="28" t="s">
        <v>29</v>
      </c>
      <c r="B4" s="29">
        <v>44864</v>
      </c>
      <c r="C4" s="29">
        <v>44837</v>
      </c>
      <c r="D4" s="7"/>
      <c r="E4" s="8">
        <v>1</v>
      </c>
      <c r="F4" s="7"/>
      <c r="G4" s="13">
        <f t="shared" ref="G4:G49" si="3">C4-B4</f>
        <v>-27</v>
      </c>
      <c r="H4" s="13">
        <f t="shared" ref="H4:H6" si="4">IF(D4=1,G4*$R$13,0)</f>
        <v>0</v>
      </c>
      <c r="I4" s="13">
        <f t="shared" ref="I4:I6" si="5">IF(E4=1,G4*$R$14,0)</f>
        <v>-772.74</v>
      </c>
      <c r="J4" s="13">
        <f t="shared" ref="J4:J6" si="6">IF(F4=1,G4*$R$15,0)</f>
        <v>0</v>
      </c>
      <c r="K4" s="13">
        <f t="shared" ref="K4:K49" si="7">IF(G4&gt;=180,D4*$R$13+E4*$R$14+F4*$R$15,H4+I4+J4)</f>
        <v>-772.74</v>
      </c>
      <c r="L4" s="13">
        <f t="shared" si="0"/>
        <v>0</v>
      </c>
      <c r="M4" s="13">
        <f t="shared" si="1"/>
        <v>166.96</v>
      </c>
      <c r="N4" s="13">
        <f t="shared" si="2"/>
        <v>0</v>
      </c>
      <c r="O4" s="13">
        <f t="shared" ref="O4:O49" si="8">L4+M4+N4</f>
        <v>166.96</v>
      </c>
      <c r="P4" s="14">
        <f t="shared" ref="P4:P49" si="9">K4+O4</f>
        <v>-605.78</v>
      </c>
    </row>
    <row r="5" spans="1:18" x14ac:dyDescent="0.25">
      <c r="A5" s="28" t="s">
        <v>30</v>
      </c>
      <c r="B5" s="29">
        <v>44866</v>
      </c>
      <c r="C5" s="29">
        <v>44869</v>
      </c>
      <c r="D5" s="7"/>
      <c r="E5" s="8">
        <v>1</v>
      </c>
      <c r="F5" s="7"/>
      <c r="G5" s="13">
        <f t="shared" si="3"/>
        <v>3</v>
      </c>
      <c r="H5" s="13">
        <f t="shared" si="4"/>
        <v>0</v>
      </c>
      <c r="I5" s="13">
        <f t="shared" si="5"/>
        <v>85.86</v>
      </c>
      <c r="J5" s="13">
        <f t="shared" si="6"/>
        <v>0</v>
      </c>
      <c r="K5" s="13">
        <f t="shared" si="7"/>
        <v>85.86</v>
      </c>
      <c r="L5" s="13">
        <f t="shared" si="0"/>
        <v>0</v>
      </c>
      <c r="M5" s="13">
        <f t="shared" si="1"/>
        <v>166.96</v>
      </c>
      <c r="N5" s="13">
        <f t="shared" si="2"/>
        <v>0</v>
      </c>
      <c r="O5" s="13">
        <f t="shared" si="8"/>
        <v>166.96</v>
      </c>
      <c r="P5" s="14">
        <f t="shared" si="9"/>
        <v>252.82</v>
      </c>
    </row>
    <row r="6" spans="1:18" x14ac:dyDescent="0.25">
      <c r="A6" s="28" t="s">
        <v>31</v>
      </c>
      <c r="B6" s="29">
        <v>44859</v>
      </c>
      <c r="C6" s="29">
        <v>44869</v>
      </c>
      <c r="D6" s="7"/>
      <c r="E6" s="8">
        <v>1</v>
      </c>
      <c r="F6" s="7"/>
      <c r="G6" s="13">
        <f t="shared" si="3"/>
        <v>10</v>
      </c>
      <c r="H6" s="13">
        <f t="shared" si="4"/>
        <v>0</v>
      </c>
      <c r="I6" s="13">
        <f t="shared" si="5"/>
        <v>286.2</v>
      </c>
      <c r="J6" s="13">
        <f t="shared" si="6"/>
        <v>0</v>
      </c>
      <c r="K6" s="13">
        <f t="shared" si="7"/>
        <v>286.2</v>
      </c>
      <c r="L6" s="13">
        <f t="shared" si="0"/>
        <v>0</v>
      </c>
      <c r="M6" s="13">
        <f t="shared" si="1"/>
        <v>166.96</v>
      </c>
      <c r="N6" s="13">
        <f t="shared" si="2"/>
        <v>0</v>
      </c>
      <c r="O6" s="13">
        <f t="shared" si="8"/>
        <v>166.96</v>
      </c>
      <c r="P6" s="14">
        <f t="shared" si="9"/>
        <v>453.15999999999997</v>
      </c>
    </row>
    <row r="7" spans="1:18" x14ac:dyDescent="0.25">
      <c r="A7" s="28" t="s">
        <v>32</v>
      </c>
      <c r="B7" s="29">
        <v>44864</v>
      </c>
      <c r="C7" s="29">
        <v>44869</v>
      </c>
      <c r="D7" s="7"/>
      <c r="E7" s="8">
        <v>1</v>
      </c>
      <c r="F7" s="7"/>
      <c r="G7" s="13">
        <f t="shared" si="3"/>
        <v>5</v>
      </c>
      <c r="H7" s="13">
        <f t="shared" ref="H7:H49" si="10">IF(D7=1,G7*$R$13,0)</f>
        <v>0</v>
      </c>
      <c r="I7" s="13">
        <f t="shared" ref="I7:I49" si="11">IF(E7=1,G7*$R$14,0)</f>
        <v>143.1</v>
      </c>
      <c r="J7" s="13">
        <f t="shared" ref="J7:J49" si="12">IF(F7=1,G7*$R$15,0)</f>
        <v>0</v>
      </c>
      <c r="K7" s="13">
        <f t="shared" si="7"/>
        <v>143.1</v>
      </c>
      <c r="L7" s="13">
        <f t="shared" si="0"/>
        <v>0</v>
      </c>
      <c r="M7" s="13">
        <f t="shared" si="1"/>
        <v>166.96</v>
      </c>
      <c r="N7" s="13">
        <f t="shared" si="2"/>
        <v>0</v>
      </c>
      <c r="O7" s="13">
        <f t="shared" si="8"/>
        <v>166.96</v>
      </c>
      <c r="P7" s="14" t="s">
        <v>24</v>
      </c>
      <c r="Q7" s="10" t="s">
        <v>14</v>
      </c>
      <c r="R7" s="10"/>
    </row>
    <row r="8" spans="1:18" x14ac:dyDescent="0.25">
      <c r="A8" s="28" t="s">
        <v>33</v>
      </c>
      <c r="B8" s="29">
        <v>44864</v>
      </c>
      <c r="C8" s="29">
        <v>44872</v>
      </c>
      <c r="D8" s="7"/>
      <c r="E8" s="8">
        <v>1</v>
      </c>
      <c r="F8" s="7"/>
      <c r="G8" s="13">
        <f t="shared" si="3"/>
        <v>8</v>
      </c>
      <c r="H8" s="13">
        <f t="shared" si="10"/>
        <v>0</v>
      </c>
      <c r="I8" s="13">
        <f t="shared" si="11"/>
        <v>228.96</v>
      </c>
      <c r="J8" s="13">
        <f t="shared" si="12"/>
        <v>0</v>
      </c>
      <c r="K8" s="13">
        <f t="shared" si="7"/>
        <v>228.96</v>
      </c>
      <c r="L8" s="13">
        <f t="shared" si="0"/>
        <v>0</v>
      </c>
      <c r="M8" s="13">
        <f t="shared" si="1"/>
        <v>166.96</v>
      </c>
      <c r="N8" s="13">
        <f t="shared" si="2"/>
        <v>0</v>
      </c>
      <c r="O8" s="13">
        <f t="shared" si="8"/>
        <v>166.96</v>
      </c>
      <c r="P8" s="14">
        <f t="shared" si="9"/>
        <v>395.92</v>
      </c>
      <c r="Q8" s="10" t="s">
        <v>12</v>
      </c>
      <c r="R8" s="15">
        <f>entradas!$D$10</f>
        <v>262.36</v>
      </c>
    </row>
    <row r="9" spans="1:18" x14ac:dyDescent="0.25">
      <c r="A9" s="28" t="s">
        <v>34</v>
      </c>
      <c r="B9" s="29">
        <v>44866</v>
      </c>
      <c r="C9" s="29">
        <v>44872</v>
      </c>
      <c r="D9" s="7"/>
      <c r="E9" s="8">
        <v>1</v>
      </c>
      <c r="F9" s="7"/>
      <c r="G9" s="13">
        <f t="shared" si="3"/>
        <v>6</v>
      </c>
      <c r="H9" s="13">
        <f t="shared" si="10"/>
        <v>0</v>
      </c>
      <c r="I9" s="13">
        <f t="shared" si="11"/>
        <v>171.72</v>
      </c>
      <c r="J9" s="13">
        <f t="shared" si="12"/>
        <v>0</v>
      </c>
      <c r="K9" s="13">
        <f t="shared" si="7"/>
        <v>171.72</v>
      </c>
      <c r="L9" s="13">
        <f t="shared" si="0"/>
        <v>0</v>
      </c>
      <c r="M9" s="13">
        <f t="shared" si="1"/>
        <v>166.96</v>
      </c>
      <c r="N9" s="13">
        <f t="shared" si="2"/>
        <v>0</v>
      </c>
      <c r="O9" s="13">
        <f t="shared" si="8"/>
        <v>166.96</v>
      </c>
      <c r="P9" s="14">
        <f t="shared" si="9"/>
        <v>338.68</v>
      </c>
      <c r="Q9" s="10" t="s">
        <v>8</v>
      </c>
      <c r="R9" s="15">
        <f>entradas!$D$11</f>
        <v>166.96</v>
      </c>
    </row>
    <row r="10" spans="1:18" x14ac:dyDescent="0.25">
      <c r="A10" s="28" t="s">
        <v>35</v>
      </c>
      <c r="B10" s="29">
        <v>44841</v>
      </c>
      <c r="C10" s="29">
        <v>44873</v>
      </c>
      <c r="D10" s="7">
        <v>1</v>
      </c>
      <c r="E10" s="8"/>
      <c r="F10" s="7"/>
      <c r="G10" s="13">
        <f t="shared" si="3"/>
        <v>32</v>
      </c>
      <c r="H10" s="13">
        <f t="shared" si="10"/>
        <v>1526.4</v>
      </c>
      <c r="I10" s="13">
        <f t="shared" si="11"/>
        <v>0</v>
      </c>
      <c r="J10" s="13">
        <f t="shared" si="12"/>
        <v>0</v>
      </c>
      <c r="K10" s="13">
        <f t="shared" si="7"/>
        <v>1526.4</v>
      </c>
      <c r="L10" s="13">
        <f t="shared" si="0"/>
        <v>262.36</v>
      </c>
      <c r="M10" s="13">
        <f t="shared" si="1"/>
        <v>0</v>
      </c>
      <c r="N10" s="13">
        <f t="shared" si="2"/>
        <v>0</v>
      </c>
      <c r="O10" s="13">
        <f t="shared" si="8"/>
        <v>262.36</v>
      </c>
      <c r="P10" s="14">
        <f t="shared" si="9"/>
        <v>1788.7600000000002</v>
      </c>
      <c r="Q10" s="10" t="s">
        <v>10</v>
      </c>
      <c r="R10" s="15">
        <f>entradas!$D$12</f>
        <v>348.23</v>
      </c>
    </row>
    <row r="11" spans="1:18" x14ac:dyDescent="0.25">
      <c r="A11" s="28" t="s">
        <v>36</v>
      </c>
      <c r="B11" s="29">
        <v>44869</v>
      </c>
      <c r="C11" s="29">
        <v>44874</v>
      </c>
      <c r="D11" s="7"/>
      <c r="E11" s="8">
        <v>1</v>
      </c>
      <c r="F11" s="7"/>
      <c r="G11" s="13">
        <f t="shared" si="3"/>
        <v>5</v>
      </c>
      <c r="H11" s="13">
        <f t="shared" si="10"/>
        <v>0</v>
      </c>
      <c r="I11" s="13">
        <f t="shared" si="11"/>
        <v>143.1</v>
      </c>
      <c r="J11" s="13">
        <f t="shared" si="12"/>
        <v>0</v>
      </c>
      <c r="K11" s="13">
        <f t="shared" si="7"/>
        <v>143.1</v>
      </c>
      <c r="L11" s="13">
        <f t="shared" si="0"/>
        <v>0</v>
      </c>
      <c r="M11" s="13">
        <f t="shared" si="1"/>
        <v>166.96</v>
      </c>
      <c r="N11" s="13">
        <f t="shared" si="2"/>
        <v>0</v>
      </c>
      <c r="O11" s="13">
        <f t="shared" si="8"/>
        <v>166.96</v>
      </c>
      <c r="P11" s="14">
        <f t="shared" si="9"/>
        <v>310.06</v>
      </c>
      <c r="Q11" s="10"/>
      <c r="R11" s="10"/>
    </row>
    <row r="12" spans="1:18" x14ac:dyDescent="0.25">
      <c r="A12" s="28" t="s">
        <v>37</v>
      </c>
      <c r="B12" s="29">
        <v>44874</v>
      </c>
      <c r="C12" s="29">
        <v>44876</v>
      </c>
      <c r="D12" s="7">
        <v>1</v>
      </c>
      <c r="E12" s="8"/>
      <c r="F12" s="7"/>
      <c r="G12" s="13">
        <f t="shared" si="3"/>
        <v>2</v>
      </c>
      <c r="H12" s="13">
        <f t="shared" si="10"/>
        <v>95.4</v>
      </c>
      <c r="I12" s="13">
        <f t="shared" si="11"/>
        <v>0</v>
      </c>
      <c r="J12" s="13">
        <f t="shared" si="12"/>
        <v>0</v>
      </c>
      <c r="K12" s="13">
        <f t="shared" si="7"/>
        <v>95.4</v>
      </c>
      <c r="L12" s="13">
        <f t="shared" si="0"/>
        <v>262.36</v>
      </c>
      <c r="M12" s="13">
        <f t="shared" si="1"/>
        <v>0</v>
      </c>
      <c r="N12" s="13">
        <f t="shared" si="2"/>
        <v>0</v>
      </c>
      <c r="O12" s="13">
        <f t="shared" si="8"/>
        <v>262.36</v>
      </c>
      <c r="P12" s="14">
        <f t="shared" si="9"/>
        <v>357.76</v>
      </c>
      <c r="Q12" s="10" t="s">
        <v>11</v>
      </c>
      <c r="R12" s="16"/>
    </row>
    <row r="13" spans="1:18" x14ac:dyDescent="0.25">
      <c r="A13" s="28" t="s">
        <v>38</v>
      </c>
      <c r="B13" s="29">
        <v>44874</v>
      </c>
      <c r="C13" s="29">
        <v>44876</v>
      </c>
      <c r="D13" s="7"/>
      <c r="E13" s="8">
        <v>1</v>
      </c>
      <c r="F13" s="7"/>
      <c r="G13" s="13">
        <f t="shared" si="3"/>
        <v>2</v>
      </c>
      <c r="H13" s="13">
        <f t="shared" si="10"/>
        <v>0</v>
      </c>
      <c r="I13" s="13">
        <f t="shared" si="11"/>
        <v>57.24</v>
      </c>
      <c r="J13" s="13">
        <f t="shared" si="12"/>
        <v>0</v>
      </c>
      <c r="K13" s="13">
        <f t="shared" si="7"/>
        <v>57.24</v>
      </c>
      <c r="L13" s="13">
        <f t="shared" si="0"/>
        <v>0</v>
      </c>
      <c r="M13" s="13">
        <f t="shared" si="1"/>
        <v>166.96</v>
      </c>
      <c r="N13" s="13">
        <f t="shared" si="2"/>
        <v>0</v>
      </c>
      <c r="O13" s="13">
        <f t="shared" si="8"/>
        <v>166.96</v>
      </c>
      <c r="P13" s="14">
        <f t="shared" si="9"/>
        <v>224.20000000000002</v>
      </c>
      <c r="Q13" s="10" t="s">
        <v>9</v>
      </c>
      <c r="R13" s="14">
        <f>entradas!$D$5</f>
        <v>47.7</v>
      </c>
    </row>
    <row r="14" spans="1:18" x14ac:dyDescent="0.25">
      <c r="A14" s="28" t="s">
        <v>39</v>
      </c>
      <c r="B14" s="29">
        <v>44844</v>
      </c>
      <c r="C14" s="29">
        <v>44876</v>
      </c>
      <c r="D14" s="7">
        <v>1</v>
      </c>
      <c r="E14" s="8"/>
      <c r="F14" s="7"/>
      <c r="G14" s="13">
        <f t="shared" si="3"/>
        <v>32</v>
      </c>
      <c r="H14" s="13">
        <f t="shared" si="10"/>
        <v>1526.4</v>
      </c>
      <c r="I14" s="13">
        <f t="shared" si="11"/>
        <v>0</v>
      </c>
      <c r="J14" s="13">
        <f t="shared" si="12"/>
        <v>0</v>
      </c>
      <c r="K14" s="13">
        <f t="shared" si="7"/>
        <v>1526.4</v>
      </c>
      <c r="L14" s="13">
        <f t="shared" si="0"/>
        <v>262.36</v>
      </c>
      <c r="M14" s="13">
        <f t="shared" si="1"/>
        <v>0</v>
      </c>
      <c r="N14" s="13">
        <f t="shared" si="2"/>
        <v>0</v>
      </c>
      <c r="O14" s="13">
        <f t="shared" si="8"/>
        <v>262.36</v>
      </c>
      <c r="P14" s="14">
        <f t="shared" si="9"/>
        <v>1788.7600000000002</v>
      </c>
      <c r="Q14" s="10" t="s">
        <v>8</v>
      </c>
      <c r="R14" s="14">
        <f>entradas!$D$6</f>
        <v>28.62</v>
      </c>
    </row>
    <row r="15" spans="1:18" x14ac:dyDescent="0.25">
      <c r="A15" s="28" t="s">
        <v>40</v>
      </c>
      <c r="B15" s="29">
        <v>44864</v>
      </c>
      <c r="C15" s="29">
        <v>44876</v>
      </c>
      <c r="D15" s="7"/>
      <c r="E15" s="8"/>
      <c r="F15" s="7">
        <v>1</v>
      </c>
      <c r="G15" s="13">
        <f t="shared" si="3"/>
        <v>12</v>
      </c>
      <c r="H15" s="13">
        <f t="shared" si="10"/>
        <v>0</v>
      </c>
      <c r="I15" s="13">
        <f t="shared" si="11"/>
        <v>0</v>
      </c>
      <c r="J15" s="13">
        <f t="shared" si="12"/>
        <v>686.88</v>
      </c>
      <c r="K15" s="13">
        <f t="shared" si="7"/>
        <v>686.88</v>
      </c>
      <c r="L15" s="13">
        <f t="shared" si="0"/>
        <v>0</v>
      </c>
      <c r="M15" s="13">
        <f t="shared" si="1"/>
        <v>0</v>
      </c>
      <c r="N15" s="13">
        <f t="shared" si="2"/>
        <v>348.23</v>
      </c>
      <c r="O15" s="13">
        <f t="shared" si="8"/>
        <v>348.23</v>
      </c>
      <c r="P15" s="14">
        <f t="shared" si="9"/>
        <v>1035.1100000000001</v>
      </c>
      <c r="Q15" s="10" t="s">
        <v>10</v>
      </c>
      <c r="R15" s="14">
        <f>entradas!$D$7</f>
        <v>57.24</v>
      </c>
    </row>
    <row r="16" spans="1:18" x14ac:dyDescent="0.25">
      <c r="A16" s="28" t="s">
        <v>41</v>
      </c>
      <c r="B16" s="29">
        <v>44848</v>
      </c>
      <c r="C16" s="29">
        <v>44879</v>
      </c>
      <c r="D16" s="7">
        <v>1</v>
      </c>
      <c r="E16" s="8"/>
      <c r="F16" s="7"/>
      <c r="G16" s="13">
        <f t="shared" si="3"/>
        <v>31</v>
      </c>
      <c r="H16" s="13">
        <f t="shared" si="10"/>
        <v>1478.7</v>
      </c>
      <c r="I16" s="13">
        <f t="shared" si="11"/>
        <v>0</v>
      </c>
      <c r="J16" s="13">
        <f t="shared" si="12"/>
        <v>0</v>
      </c>
      <c r="K16" s="13">
        <f t="shared" si="7"/>
        <v>1478.7</v>
      </c>
      <c r="L16" s="13">
        <f t="shared" si="0"/>
        <v>262.36</v>
      </c>
      <c r="M16" s="13">
        <f t="shared" si="1"/>
        <v>0</v>
      </c>
      <c r="N16" s="13">
        <f t="shared" si="2"/>
        <v>0</v>
      </c>
      <c r="O16" s="13">
        <f t="shared" si="8"/>
        <v>262.36</v>
      </c>
      <c r="P16" s="14">
        <f t="shared" si="9"/>
        <v>1741.06</v>
      </c>
    </row>
    <row r="17" spans="1:16" x14ac:dyDescent="0.25">
      <c r="A17" s="28" t="s">
        <v>42</v>
      </c>
      <c r="B17" s="29">
        <v>44876</v>
      </c>
      <c r="C17" s="29">
        <v>44882</v>
      </c>
      <c r="D17" s="7">
        <v>1</v>
      </c>
      <c r="E17" s="8"/>
      <c r="F17" s="7"/>
      <c r="G17" s="13">
        <f t="shared" si="3"/>
        <v>6</v>
      </c>
      <c r="H17" s="13">
        <f t="shared" si="10"/>
        <v>286.20000000000005</v>
      </c>
      <c r="I17" s="13">
        <f t="shared" si="11"/>
        <v>0</v>
      </c>
      <c r="J17" s="13">
        <f t="shared" si="12"/>
        <v>0</v>
      </c>
      <c r="K17" s="13">
        <f t="shared" si="7"/>
        <v>286.20000000000005</v>
      </c>
      <c r="L17" s="13">
        <f t="shared" si="0"/>
        <v>262.36</v>
      </c>
      <c r="M17" s="13">
        <f t="shared" si="1"/>
        <v>0</v>
      </c>
      <c r="N17" s="13">
        <f t="shared" si="2"/>
        <v>0</v>
      </c>
      <c r="O17" s="13">
        <f t="shared" si="8"/>
        <v>262.36</v>
      </c>
      <c r="P17" s="14">
        <f t="shared" si="9"/>
        <v>548.56000000000006</v>
      </c>
    </row>
    <row r="18" spans="1:16" x14ac:dyDescent="0.25">
      <c r="A18" s="28" t="s">
        <v>43</v>
      </c>
      <c r="B18" s="29">
        <v>44815</v>
      </c>
      <c r="C18" s="29">
        <v>44882</v>
      </c>
      <c r="D18" s="7">
        <v>1</v>
      </c>
      <c r="E18" s="8"/>
      <c r="F18" s="7"/>
      <c r="G18" s="13">
        <f t="shared" si="3"/>
        <v>67</v>
      </c>
      <c r="H18" s="13">
        <f t="shared" si="10"/>
        <v>3195.9</v>
      </c>
      <c r="I18" s="13">
        <f t="shared" si="11"/>
        <v>0</v>
      </c>
      <c r="J18" s="13">
        <f t="shared" si="12"/>
        <v>0</v>
      </c>
      <c r="K18" s="13">
        <f t="shared" si="7"/>
        <v>3195.9</v>
      </c>
      <c r="L18" s="13">
        <f t="shared" si="0"/>
        <v>262.36</v>
      </c>
      <c r="M18" s="13">
        <f t="shared" si="1"/>
        <v>0</v>
      </c>
      <c r="N18" s="13">
        <f t="shared" si="2"/>
        <v>0</v>
      </c>
      <c r="O18" s="13">
        <f t="shared" si="8"/>
        <v>262.36</v>
      </c>
      <c r="P18" s="14">
        <f t="shared" si="9"/>
        <v>3458.26</v>
      </c>
    </row>
    <row r="19" spans="1:16" x14ac:dyDescent="0.25">
      <c r="A19" s="28" t="s">
        <v>44</v>
      </c>
      <c r="B19" s="29">
        <v>44876</v>
      </c>
      <c r="C19" s="29">
        <v>44882</v>
      </c>
      <c r="D19" s="7"/>
      <c r="E19" s="8">
        <v>1</v>
      </c>
      <c r="F19" s="7"/>
      <c r="G19" s="13">
        <f t="shared" si="3"/>
        <v>6</v>
      </c>
      <c r="H19" s="13">
        <f t="shared" si="10"/>
        <v>0</v>
      </c>
      <c r="I19" s="13">
        <f t="shared" si="11"/>
        <v>171.72</v>
      </c>
      <c r="J19" s="13">
        <f t="shared" si="12"/>
        <v>0</v>
      </c>
      <c r="K19" s="13">
        <f t="shared" si="7"/>
        <v>171.72</v>
      </c>
      <c r="L19" s="13">
        <f t="shared" si="0"/>
        <v>0</v>
      </c>
      <c r="M19" s="13">
        <f t="shared" si="1"/>
        <v>166.96</v>
      </c>
      <c r="N19" s="13">
        <f t="shared" si="2"/>
        <v>0</v>
      </c>
      <c r="O19" s="13">
        <f t="shared" si="8"/>
        <v>166.96</v>
      </c>
      <c r="P19" s="14">
        <f t="shared" si="9"/>
        <v>338.68</v>
      </c>
    </row>
    <row r="20" spans="1:16" x14ac:dyDescent="0.25">
      <c r="A20" s="28" t="s">
        <v>45</v>
      </c>
      <c r="B20" s="29">
        <v>44881</v>
      </c>
      <c r="C20" s="29">
        <v>44882</v>
      </c>
      <c r="D20" s="7"/>
      <c r="E20" s="8">
        <v>1</v>
      </c>
      <c r="F20" s="7"/>
      <c r="G20" s="13">
        <f t="shared" si="3"/>
        <v>1</v>
      </c>
      <c r="H20" s="13">
        <f t="shared" si="10"/>
        <v>0</v>
      </c>
      <c r="I20" s="13">
        <f t="shared" si="11"/>
        <v>28.62</v>
      </c>
      <c r="J20" s="13">
        <f t="shared" si="12"/>
        <v>0</v>
      </c>
      <c r="K20" s="13">
        <f t="shared" si="7"/>
        <v>28.62</v>
      </c>
      <c r="L20" s="13">
        <f t="shared" si="0"/>
        <v>0</v>
      </c>
      <c r="M20" s="13">
        <f t="shared" si="1"/>
        <v>166.96</v>
      </c>
      <c r="N20" s="13">
        <f t="shared" si="2"/>
        <v>0</v>
      </c>
      <c r="O20" s="13">
        <f t="shared" si="8"/>
        <v>166.96</v>
      </c>
      <c r="P20" s="14">
        <f t="shared" si="9"/>
        <v>195.58</v>
      </c>
    </row>
    <row r="21" spans="1:16" x14ac:dyDescent="0.25">
      <c r="A21" s="28" t="s">
        <v>46</v>
      </c>
      <c r="B21" s="29">
        <v>44866</v>
      </c>
      <c r="C21" s="29">
        <v>44882</v>
      </c>
      <c r="D21" s="7"/>
      <c r="E21" s="8">
        <v>1</v>
      </c>
      <c r="F21" s="7"/>
      <c r="G21" s="13">
        <f t="shared" si="3"/>
        <v>16</v>
      </c>
      <c r="H21" s="13">
        <f t="shared" si="10"/>
        <v>0</v>
      </c>
      <c r="I21" s="13">
        <f t="shared" si="11"/>
        <v>457.92</v>
      </c>
      <c r="J21" s="13">
        <f t="shared" si="12"/>
        <v>0</v>
      </c>
      <c r="K21" s="13">
        <f t="shared" si="7"/>
        <v>457.92</v>
      </c>
      <c r="L21" s="13">
        <f t="shared" si="0"/>
        <v>0</v>
      </c>
      <c r="M21" s="13">
        <f t="shared" si="1"/>
        <v>166.96</v>
      </c>
      <c r="N21" s="13">
        <f t="shared" si="2"/>
        <v>0</v>
      </c>
      <c r="O21" s="13">
        <f t="shared" si="8"/>
        <v>166.96</v>
      </c>
      <c r="P21" s="14">
        <f t="shared" si="9"/>
        <v>624.88</v>
      </c>
    </row>
    <row r="22" spans="1:16" x14ac:dyDescent="0.25">
      <c r="A22" s="28" t="s">
        <v>47</v>
      </c>
      <c r="B22" s="29">
        <v>44880</v>
      </c>
      <c r="C22" s="29">
        <v>44882</v>
      </c>
      <c r="D22" s="7">
        <v>1</v>
      </c>
      <c r="E22" s="8"/>
      <c r="F22" s="7"/>
      <c r="G22" s="13">
        <f t="shared" si="3"/>
        <v>2</v>
      </c>
      <c r="H22" s="13">
        <f t="shared" si="10"/>
        <v>95.4</v>
      </c>
      <c r="I22" s="13">
        <f t="shared" si="11"/>
        <v>0</v>
      </c>
      <c r="J22" s="13">
        <f t="shared" si="12"/>
        <v>0</v>
      </c>
      <c r="K22" s="13">
        <f t="shared" si="7"/>
        <v>95.4</v>
      </c>
      <c r="L22" s="13">
        <f t="shared" si="0"/>
        <v>262.36</v>
      </c>
      <c r="M22" s="13">
        <f t="shared" si="1"/>
        <v>0</v>
      </c>
      <c r="N22" s="13">
        <f t="shared" si="2"/>
        <v>0</v>
      </c>
      <c r="O22" s="13">
        <f t="shared" si="8"/>
        <v>262.36</v>
      </c>
      <c r="P22" s="14">
        <f t="shared" si="9"/>
        <v>357.76</v>
      </c>
    </row>
    <row r="23" spans="1:16" x14ac:dyDescent="0.25">
      <c r="A23" s="28" t="s">
        <v>48</v>
      </c>
      <c r="B23" s="29">
        <v>44875</v>
      </c>
      <c r="C23" s="29">
        <v>44882</v>
      </c>
      <c r="D23" s="7">
        <v>1</v>
      </c>
      <c r="E23" s="8"/>
      <c r="F23" s="7"/>
      <c r="G23" s="13">
        <f t="shared" si="3"/>
        <v>7</v>
      </c>
      <c r="H23" s="13">
        <f t="shared" si="10"/>
        <v>333.90000000000003</v>
      </c>
      <c r="I23" s="13">
        <f t="shared" si="11"/>
        <v>0</v>
      </c>
      <c r="J23" s="13">
        <f t="shared" si="12"/>
        <v>0</v>
      </c>
      <c r="K23" s="13">
        <f t="shared" si="7"/>
        <v>333.90000000000003</v>
      </c>
      <c r="L23" s="13">
        <f t="shared" si="0"/>
        <v>262.36</v>
      </c>
      <c r="M23" s="13">
        <f t="shared" si="1"/>
        <v>0</v>
      </c>
      <c r="N23" s="13">
        <f t="shared" si="2"/>
        <v>0</v>
      </c>
      <c r="O23" s="13">
        <f t="shared" si="8"/>
        <v>262.36</v>
      </c>
      <c r="P23" s="14">
        <f t="shared" si="9"/>
        <v>596.26</v>
      </c>
    </row>
    <row r="24" spans="1:16" x14ac:dyDescent="0.25">
      <c r="A24" s="28" t="s">
        <v>49</v>
      </c>
      <c r="B24" s="29">
        <v>44875</v>
      </c>
      <c r="C24" s="29">
        <v>44883</v>
      </c>
      <c r="D24" s="7"/>
      <c r="E24" s="8">
        <v>1</v>
      </c>
      <c r="F24" s="7"/>
      <c r="G24" s="13">
        <f t="shared" si="3"/>
        <v>8</v>
      </c>
      <c r="H24" s="13">
        <f t="shared" si="10"/>
        <v>0</v>
      </c>
      <c r="I24" s="13">
        <f t="shared" si="11"/>
        <v>228.96</v>
      </c>
      <c r="J24" s="13">
        <f t="shared" si="12"/>
        <v>0</v>
      </c>
      <c r="K24" s="13">
        <f t="shared" si="7"/>
        <v>228.96</v>
      </c>
      <c r="L24" s="13">
        <f t="shared" si="0"/>
        <v>0</v>
      </c>
      <c r="M24" s="13">
        <f t="shared" si="1"/>
        <v>166.96</v>
      </c>
      <c r="N24" s="13">
        <f t="shared" si="2"/>
        <v>0</v>
      </c>
      <c r="O24" s="13">
        <f t="shared" si="8"/>
        <v>166.96</v>
      </c>
      <c r="P24" s="14">
        <f t="shared" si="9"/>
        <v>395.92</v>
      </c>
    </row>
    <row r="25" spans="1:16" x14ac:dyDescent="0.25">
      <c r="A25" s="28" t="s">
        <v>50</v>
      </c>
      <c r="B25" s="29">
        <v>44881</v>
      </c>
      <c r="C25" s="29">
        <v>44883</v>
      </c>
      <c r="D25" s="7">
        <v>1</v>
      </c>
      <c r="E25" s="8"/>
      <c r="F25" s="7"/>
      <c r="G25" s="13">
        <f t="shared" si="3"/>
        <v>2</v>
      </c>
      <c r="H25" s="13">
        <f t="shared" si="10"/>
        <v>95.4</v>
      </c>
      <c r="I25" s="13">
        <f t="shared" si="11"/>
        <v>0</v>
      </c>
      <c r="J25" s="13">
        <f t="shared" si="12"/>
        <v>0</v>
      </c>
      <c r="K25" s="13">
        <f t="shared" si="7"/>
        <v>95.4</v>
      </c>
      <c r="L25" s="13">
        <f t="shared" si="0"/>
        <v>262.36</v>
      </c>
      <c r="M25" s="13">
        <f t="shared" si="1"/>
        <v>0</v>
      </c>
      <c r="N25" s="13">
        <f t="shared" si="2"/>
        <v>0</v>
      </c>
      <c r="O25" s="13">
        <f t="shared" si="8"/>
        <v>262.36</v>
      </c>
      <c r="P25" s="14">
        <f t="shared" si="9"/>
        <v>357.76</v>
      </c>
    </row>
    <row r="26" spans="1:16" x14ac:dyDescent="0.25">
      <c r="A26" s="28" t="s">
        <v>51</v>
      </c>
      <c r="B26" s="29">
        <v>44882</v>
      </c>
      <c r="C26" s="29">
        <v>44886</v>
      </c>
      <c r="D26" s="7"/>
      <c r="E26" s="8">
        <v>1</v>
      </c>
      <c r="F26" s="7"/>
      <c r="G26" s="13">
        <f t="shared" si="3"/>
        <v>4</v>
      </c>
      <c r="H26" s="13">
        <f t="shared" si="10"/>
        <v>0</v>
      </c>
      <c r="I26" s="13">
        <f t="shared" si="11"/>
        <v>114.48</v>
      </c>
      <c r="J26" s="13">
        <f t="shared" si="12"/>
        <v>0</v>
      </c>
      <c r="K26" s="13">
        <f t="shared" si="7"/>
        <v>114.48</v>
      </c>
      <c r="L26" s="13">
        <f t="shared" si="0"/>
        <v>0</v>
      </c>
      <c r="M26" s="13">
        <f t="shared" si="1"/>
        <v>166.96</v>
      </c>
      <c r="N26" s="13">
        <f t="shared" si="2"/>
        <v>0</v>
      </c>
      <c r="O26" s="13">
        <f t="shared" si="8"/>
        <v>166.96</v>
      </c>
      <c r="P26" s="14">
        <f t="shared" si="9"/>
        <v>281.44</v>
      </c>
    </row>
    <row r="27" spans="1:16" x14ac:dyDescent="0.25">
      <c r="A27" s="28" t="s">
        <v>52</v>
      </c>
      <c r="B27" s="29">
        <v>44869</v>
      </c>
      <c r="C27" s="29">
        <v>44886</v>
      </c>
      <c r="D27" s="7"/>
      <c r="E27" s="8">
        <v>1</v>
      </c>
      <c r="F27" s="7"/>
      <c r="G27" s="13">
        <f t="shared" si="3"/>
        <v>17</v>
      </c>
      <c r="H27" s="13">
        <f t="shared" si="10"/>
        <v>0</v>
      </c>
      <c r="I27" s="13">
        <f t="shared" si="11"/>
        <v>486.54</v>
      </c>
      <c r="J27" s="13">
        <f t="shared" si="12"/>
        <v>0</v>
      </c>
      <c r="K27" s="13">
        <f t="shared" si="7"/>
        <v>486.54</v>
      </c>
      <c r="L27" s="13">
        <f t="shared" si="0"/>
        <v>0</v>
      </c>
      <c r="M27" s="13">
        <f t="shared" si="1"/>
        <v>166.96</v>
      </c>
      <c r="N27" s="13">
        <f t="shared" si="2"/>
        <v>0</v>
      </c>
      <c r="O27" s="13">
        <f t="shared" si="8"/>
        <v>166.96</v>
      </c>
      <c r="P27" s="14">
        <f t="shared" si="9"/>
        <v>653.5</v>
      </c>
    </row>
    <row r="28" spans="1:16" x14ac:dyDescent="0.25">
      <c r="A28" s="28" t="s">
        <v>53</v>
      </c>
      <c r="B28" s="29">
        <v>44884</v>
      </c>
      <c r="C28" s="29">
        <v>44886</v>
      </c>
      <c r="D28" s="7"/>
      <c r="E28" s="8">
        <v>1</v>
      </c>
      <c r="F28" s="7"/>
      <c r="G28" s="13">
        <f t="shared" si="3"/>
        <v>2</v>
      </c>
      <c r="H28" s="13">
        <f t="shared" si="10"/>
        <v>0</v>
      </c>
      <c r="I28" s="13">
        <f t="shared" si="11"/>
        <v>57.24</v>
      </c>
      <c r="J28" s="13">
        <f t="shared" si="12"/>
        <v>0</v>
      </c>
      <c r="K28" s="13">
        <f t="shared" si="7"/>
        <v>57.24</v>
      </c>
      <c r="L28" s="13">
        <f t="shared" si="0"/>
        <v>0</v>
      </c>
      <c r="M28" s="13">
        <f t="shared" si="1"/>
        <v>166.96</v>
      </c>
      <c r="N28" s="13">
        <f t="shared" si="2"/>
        <v>0</v>
      </c>
      <c r="O28" s="13">
        <f t="shared" si="8"/>
        <v>166.96</v>
      </c>
      <c r="P28" s="14">
        <f t="shared" si="9"/>
        <v>224.20000000000002</v>
      </c>
    </row>
    <row r="29" spans="1:16" x14ac:dyDescent="0.25">
      <c r="A29" s="28" t="s">
        <v>54</v>
      </c>
      <c r="B29" s="29">
        <v>44877</v>
      </c>
      <c r="C29" s="29">
        <v>44887</v>
      </c>
      <c r="D29" s="7">
        <v>1</v>
      </c>
      <c r="E29" s="8"/>
      <c r="F29" s="7"/>
      <c r="G29" s="13">
        <f t="shared" si="3"/>
        <v>10</v>
      </c>
      <c r="H29" s="13">
        <f t="shared" si="10"/>
        <v>477</v>
      </c>
      <c r="I29" s="13">
        <f t="shared" si="11"/>
        <v>0</v>
      </c>
      <c r="J29" s="13">
        <f t="shared" si="12"/>
        <v>0</v>
      </c>
      <c r="K29" s="13">
        <f t="shared" si="7"/>
        <v>477</v>
      </c>
      <c r="L29" s="13">
        <f t="shared" si="0"/>
        <v>262.36</v>
      </c>
      <c r="M29" s="13">
        <f t="shared" si="1"/>
        <v>0</v>
      </c>
      <c r="N29" s="13">
        <f t="shared" si="2"/>
        <v>0</v>
      </c>
      <c r="O29" s="13">
        <f t="shared" si="8"/>
        <v>262.36</v>
      </c>
      <c r="P29" s="14">
        <f t="shared" si="9"/>
        <v>739.36</v>
      </c>
    </row>
    <row r="30" spans="1:16" x14ac:dyDescent="0.25">
      <c r="A30" s="28" t="s">
        <v>55</v>
      </c>
      <c r="B30" s="29">
        <v>44880</v>
      </c>
      <c r="C30" s="29">
        <v>44887</v>
      </c>
      <c r="D30" s="7">
        <v>1</v>
      </c>
      <c r="E30" s="8"/>
      <c r="F30" s="7"/>
      <c r="G30" s="13">
        <f t="shared" si="3"/>
        <v>7</v>
      </c>
      <c r="H30" s="13">
        <f t="shared" si="10"/>
        <v>333.90000000000003</v>
      </c>
      <c r="I30" s="13">
        <f t="shared" si="11"/>
        <v>0</v>
      </c>
      <c r="J30" s="13">
        <f t="shared" si="12"/>
        <v>0</v>
      </c>
      <c r="K30" s="13">
        <f t="shared" si="7"/>
        <v>333.90000000000003</v>
      </c>
      <c r="L30" s="13">
        <f t="shared" si="0"/>
        <v>262.36</v>
      </c>
      <c r="M30" s="13">
        <f t="shared" si="1"/>
        <v>0</v>
      </c>
      <c r="N30" s="13">
        <f t="shared" si="2"/>
        <v>0</v>
      </c>
      <c r="O30" s="13">
        <f t="shared" si="8"/>
        <v>262.36</v>
      </c>
      <c r="P30" s="14">
        <f t="shared" si="9"/>
        <v>596.26</v>
      </c>
    </row>
    <row r="31" spans="1:16" x14ac:dyDescent="0.25">
      <c r="A31" s="28" t="s">
        <v>56</v>
      </c>
      <c r="B31" s="29">
        <v>44887</v>
      </c>
      <c r="C31" s="29">
        <v>44888</v>
      </c>
      <c r="D31" s="7"/>
      <c r="E31" s="8">
        <v>1</v>
      </c>
      <c r="F31" s="7"/>
      <c r="G31" s="13">
        <f t="shared" si="3"/>
        <v>1</v>
      </c>
      <c r="H31" s="13">
        <f t="shared" si="10"/>
        <v>0</v>
      </c>
      <c r="I31" s="13">
        <f t="shared" si="11"/>
        <v>28.62</v>
      </c>
      <c r="J31" s="13">
        <f t="shared" si="12"/>
        <v>0</v>
      </c>
      <c r="K31" s="13">
        <f t="shared" si="7"/>
        <v>28.62</v>
      </c>
      <c r="L31" s="13">
        <f t="shared" si="0"/>
        <v>0</v>
      </c>
      <c r="M31" s="13">
        <f t="shared" si="1"/>
        <v>166.96</v>
      </c>
      <c r="N31" s="13">
        <f t="shared" si="2"/>
        <v>0</v>
      </c>
      <c r="O31" s="13">
        <f t="shared" si="8"/>
        <v>166.96</v>
      </c>
      <c r="P31" s="14">
        <f t="shared" si="9"/>
        <v>195.58</v>
      </c>
    </row>
    <row r="32" spans="1:16" x14ac:dyDescent="0.25">
      <c r="A32" s="28" t="s">
        <v>57</v>
      </c>
      <c r="B32" s="29">
        <v>44887</v>
      </c>
      <c r="C32" s="29">
        <v>44889</v>
      </c>
      <c r="D32" s="7">
        <v>1</v>
      </c>
      <c r="E32" s="8"/>
      <c r="F32" s="7"/>
      <c r="G32" s="13">
        <f t="shared" si="3"/>
        <v>2</v>
      </c>
      <c r="H32" s="13">
        <f t="shared" si="10"/>
        <v>95.4</v>
      </c>
      <c r="I32" s="13">
        <f t="shared" si="11"/>
        <v>0</v>
      </c>
      <c r="J32" s="13">
        <f t="shared" si="12"/>
        <v>0</v>
      </c>
      <c r="K32" s="13">
        <f t="shared" si="7"/>
        <v>95.4</v>
      </c>
      <c r="L32" s="13">
        <f t="shared" si="0"/>
        <v>262.36</v>
      </c>
      <c r="M32" s="13">
        <f t="shared" si="1"/>
        <v>0</v>
      </c>
      <c r="N32" s="13">
        <f t="shared" si="2"/>
        <v>0</v>
      </c>
      <c r="O32" s="13">
        <f t="shared" si="8"/>
        <v>262.36</v>
      </c>
      <c r="P32" s="14">
        <f t="shared" si="9"/>
        <v>357.76</v>
      </c>
    </row>
    <row r="33" spans="1:19" x14ac:dyDescent="0.25">
      <c r="A33" s="28" t="s">
        <v>58</v>
      </c>
      <c r="B33" s="29">
        <v>44887</v>
      </c>
      <c r="C33" s="29">
        <v>44890</v>
      </c>
      <c r="D33" s="7"/>
      <c r="E33" s="8">
        <v>1</v>
      </c>
      <c r="F33" s="7"/>
      <c r="G33" s="13">
        <f t="shared" si="3"/>
        <v>3</v>
      </c>
      <c r="H33" s="13">
        <f t="shared" si="10"/>
        <v>0</v>
      </c>
      <c r="I33" s="13">
        <f t="shared" si="11"/>
        <v>85.86</v>
      </c>
      <c r="J33" s="13">
        <f t="shared" si="12"/>
        <v>0</v>
      </c>
      <c r="K33" s="13">
        <f t="shared" si="7"/>
        <v>85.86</v>
      </c>
      <c r="L33" s="13">
        <f t="shared" si="0"/>
        <v>0</v>
      </c>
      <c r="M33" s="13">
        <f t="shared" si="1"/>
        <v>166.96</v>
      </c>
      <c r="N33" s="13">
        <f t="shared" si="2"/>
        <v>0</v>
      </c>
      <c r="O33" s="13">
        <f t="shared" si="8"/>
        <v>166.96</v>
      </c>
      <c r="P33" s="14">
        <f t="shared" si="9"/>
        <v>252.82</v>
      </c>
    </row>
    <row r="34" spans="1:19" x14ac:dyDescent="0.25">
      <c r="A34" s="28" t="s">
        <v>59</v>
      </c>
      <c r="B34" s="29">
        <v>44887</v>
      </c>
      <c r="C34" s="29">
        <v>44890</v>
      </c>
      <c r="D34" s="7"/>
      <c r="E34" s="8">
        <v>1</v>
      </c>
      <c r="F34" s="7"/>
      <c r="G34" s="13">
        <f t="shared" si="3"/>
        <v>3</v>
      </c>
      <c r="H34" s="13">
        <f t="shared" si="10"/>
        <v>0</v>
      </c>
      <c r="I34" s="13">
        <f t="shared" si="11"/>
        <v>85.86</v>
      </c>
      <c r="J34" s="13">
        <f t="shared" si="12"/>
        <v>0</v>
      </c>
      <c r="K34" s="13">
        <f t="shared" si="7"/>
        <v>85.86</v>
      </c>
      <c r="L34" s="13">
        <f t="shared" si="0"/>
        <v>0</v>
      </c>
      <c r="M34" s="13">
        <f t="shared" si="1"/>
        <v>166.96</v>
      </c>
      <c r="N34" s="13">
        <f t="shared" si="2"/>
        <v>0</v>
      </c>
      <c r="O34" s="13">
        <f t="shared" si="8"/>
        <v>166.96</v>
      </c>
      <c r="P34" s="14">
        <f t="shared" si="9"/>
        <v>252.82</v>
      </c>
    </row>
    <row r="35" spans="1:19" x14ac:dyDescent="0.25">
      <c r="A35" s="28" t="s">
        <v>60</v>
      </c>
      <c r="B35" s="29">
        <v>44887</v>
      </c>
      <c r="C35" s="29">
        <v>44890</v>
      </c>
      <c r="D35" s="7">
        <v>1</v>
      </c>
      <c r="E35" s="8"/>
      <c r="F35" s="7"/>
      <c r="G35" s="13">
        <f t="shared" si="3"/>
        <v>3</v>
      </c>
      <c r="H35" s="13">
        <f t="shared" si="10"/>
        <v>143.10000000000002</v>
      </c>
      <c r="I35" s="13">
        <f t="shared" si="11"/>
        <v>0</v>
      </c>
      <c r="J35" s="13">
        <f t="shared" si="12"/>
        <v>0</v>
      </c>
      <c r="K35" s="13">
        <f t="shared" si="7"/>
        <v>143.10000000000002</v>
      </c>
      <c r="L35" s="13">
        <f t="shared" ref="L35:L49" si="13">IF(D35=1,$R$8,0)</f>
        <v>262.36</v>
      </c>
      <c r="M35" s="13">
        <f t="shared" ref="M35:M49" si="14">IF(E35=1,$R$9,0)</f>
        <v>0</v>
      </c>
      <c r="N35" s="13">
        <f t="shared" ref="N35:N49" si="15">IF(F35=1,$R$10,0)</f>
        <v>0</v>
      </c>
      <c r="O35" s="13">
        <f t="shared" si="8"/>
        <v>262.36</v>
      </c>
      <c r="P35" s="14">
        <f t="shared" si="9"/>
        <v>405.46000000000004</v>
      </c>
    </row>
    <row r="36" spans="1:19" x14ac:dyDescent="0.25">
      <c r="A36" s="28" t="s">
        <v>61</v>
      </c>
      <c r="B36" s="29">
        <v>44887</v>
      </c>
      <c r="C36" s="29">
        <v>44890</v>
      </c>
      <c r="D36" s="7"/>
      <c r="E36" s="8">
        <v>1</v>
      </c>
      <c r="F36" s="7"/>
      <c r="G36" s="13">
        <f t="shared" si="3"/>
        <v>3</v>
      </c>
      <c r="H36" s="13">
        <f t="shared" si="10"/>
        <v>0</v>
      </c>
      <c r="I36" s="13">
        <f t="shared" si="11"/>
        <v>85.86</v>
      </c>
      <c r="J36" s="13">
        <f t="shared" si="12"/>
        <v>0</v>
      </c>
      <c r="K36" s="13">
        <f t="shared" si="7"/>
        <v>85.86</v>
      </c>
      <c r="L36" s="13">
        <f t="shared" si="13"/>
        <v>0</v>
      </c>
      <c r="M36" s="13">
        <f t="shared" si="14"/>
        <v>166.96</v>
      </c>
      <c r="N36" s="13">
        <f t="shared" si="15"/>
        <v>0</v>
      </c>
      <c r="O36" s="13">
        <f t="shared" si="8"/>
        <v>166.96</v>
      </c>
      <c r="P36" s="14">
        <f t="shared" si="9"/>
        <v>252.82</v>
      </c>
    </row>
    <row r="37" spans="1:19" x14ac:dyDescent="0.25">
      <c r="A37" s="28" t="s">
        <v>62</v>
      </c>
      <c r="B37" s="29">
        <v>44887</v>
      </c>
      <c r="C37" s="29">
        <v>44890</v>
      </c>
      <c r="D37" s="7">
        <v>1</v>
      </c>
      <c r="E37" s="8"/>
      <c r="F37" s="7"/>
      <c r="G37" s="13">
        <f t="shared" si="3"/>
        <v>3</v>
      </c>
      <c r="H37" s="13">
        <f t="shared" si="10"/>
        <v>143.10000000000002</v>
      </c>
      <c r="I37" s="13">
        <f t="shared" si="11"/>
        <v>0</v>
      </c>
      <c r="J37" s="13">
        <f t="shared" si="12"/>
        <v>0</v>
      </c>
      <c r="K37" s="13">
        <f t="shared" si="7"/>
        <v>143.10000000000002</v>
      </c>
      <c r="L37" s="13">
        <f t="shared" si="13"/>
        <v>262.36</v>
      </c>
      <c r="M37" s="13">
        <f t="shared" si="14"/>
        <v>0</v>
      </c>
      <c r="N37" s="13">
        <f t="shared" si="15"/>
        <v>0</v>
      </c>
      <c r="O37" s="13">
        <f t="shared" si="8"/>
        <v>262.36</v>
      </c>
      <c r="P37" s="14">
        <f t="shared" si="9"/>
        <v>405.46000000000004</v>
      </c>
    </row>
    <row r="38" spans="1:19" x14ac:dyDescent="0.25">
      <c r="A38" s="28" t="s">
        <v>63</v>
      </c>
      <c r="B38" s="29">
        <v>44887</v>
      </c>
      <c r="C38" s="29">
        <v>44890</v>
      </c>
      <c r="D38" s="7">
        <v>1</v>
      </c>
      <c r="E38" s="8"/>
      <c r="F38" s="7"/>
      <c r="G38" s="13">
        <f t="shared" si="3"/>
        <v>3</v>
      </c>
      <c r="H38" s="13">
        <f t="shared" si="10"/>
        <v>143.10000000000002</v>
      </c>
      <c r="I38" s="13">
        <f t="shared" si="11"/>
        <v>0</v>
      </c>
      <c r="J38" s="13">
        <f t="shared" si="12"/>
        <v>0</v>
      </c>
      <c r="K38" s="13">
        <f t="shared" si="7"/>
        <v>143.10000000000002</v>
      </c>
      <c r="L38" s="13">
        <f t="shared" si="13"/>
        <v>262.36</v>
      </c>
      <c r="M38" s="13">
        <f t="shared" si="14"/>
        <v>0</v>
      </c>
      <c r="N38" s="13">
        <f t="shared" si="15"/>
        <v>0</v>
      </c>
      <c r="O38" s="13">
        <f t="shared" si="8"/>
        <v>262.36</v>
      </c>
      <c r="P38" s="14">
        <f t="shared" si="9"/>
        <v>405.46000000000004</v>
      </c>
      <c r="S38" s="6" t="s">
        <v>74</v>
      </c>
    </row>
    <row r="39" spans="1:19" x14ac:dyDescent="0.25">
      <c r="A39" s="28" t="s">
        <v>64</v>
      </c>
      <c r="B39" s="29">
        <v>44860</v>
      </c>
      <c r="C39" s="29">
        <v>44890</v>
      </c>
      <c r="D39" s="7"/>
      <c r="E39" s="8">
        <v>1</v>
      </c>
      <c r="F39" s="7"/>
      <c r="G39" s="13">
        <f t="shared" si="3"/>
        <v>30</v>
      </c>
      <c r="H39" s="13">
        <f t="shared" si="10"/>
        <v>0</v>
      </c>
      <c r="I39" s="13">
        <f t="shared" si="11"/>
        <v>858.6</v>
      </c>
      <c r="J39" s="13">
        <f t="shared" si="12"/>
        <v>0</v>
      </c>
      <c r="K39" s="13">
        <f t="shared" si="7"/>
        <v>858.6</v>
      </c>
      <c r="L39" s="13">
        <f t="shared" si="13"/>
        <v>0</v>
      </c>
      <c r="M39" s="13">
        <f t="shared" si="14"/>
        <v>166.96</v>
      </c>
      <c r="N39" s="13">
        <f t="shared" si="15"/>
        <v>0</v>
      </c>
      <c r="O39" s="13">
        <f t="shared" si="8"/>
        <v>166.96</v>
      </c>
      <c r="P39" s="14">
        <f t="shared" si="9"/>
        <v>1025.56</v>
      </c>
    </row>
    <row r="40" spans="1:19" x14ac:dyDescent="0.25">
      <c r="A40" s="28" t="s">
        <v>65</v>
      </c>
      <c r="B40" s="29">
        <v>44887</v>
      </c>
      <c r="C40" s="29">
        <v>44893</v>
      </c>
      <c r="D40" s="7">
        <v>1</v>
      </c>
      <c r="E40" s="8"/>
      <c r="F40" s="7"/>
      <c r="G40" s="13">
        <f t="shared" si="3"/>
        <v>6</v>
      </c>
      <c r="H40" s="13">
        <f t="shared" si="10"/>
        <v>286.20000000000005</v>
      </c>
      <c r="I40" s="13">
        <f t="shared" si="11"/>
        <v>0</v>
      </c>
      <c r="J40" s="13">
        <f t="shared" si="12"/>
        <v>0</v>
      </c>
      <c r="K40" s="13">
        <f t="shared" si="7"/>
        <v>286.20000000000005</v>
      </c>
      <c r="L40" s="13">
        <f t="shared" si="13"/>
        <v>262.36</v>
      </c>
      <c r="M40" s="13">
        <f t="shared" si="14"/>
        <v>0</v>
      </c>
      <c r="N40" s="13">
        <f t="shared" si="15"/>
        <v>0</v>
      </c>
      <c r="O40" s="13">
        <f t="shared" si="8"/>
        <v>262.36</v>
      </c>
      <c r="P40" s="14">
        <f t="shared" si="9"/>
        <v>548.56000000000006</v>
      </c>
    </row>
    <row r="41" spans="1:19" x14ac:dyDescent="0.25">
      <c r="A41" s="28" t="s">
        <v>66</v>
      </c>
      <c r="B41" s="29">
        <v>44887</v>
      </c>
      <c r="C41" s="29">
        <v>44894</v>
      </c>
      <c r="D41" s="7"/>
      <c r="E41" s="8">
        <v>1</v>
      </c>
      <c r="F41" s="7"/>
      <c r="G41" s="13">
        <f t="shared" si="3"/>
        <v>7</v>
      </c>
      <c r="H41" s="13">
        <f t="shared" si="10"/>
        <v>0</v>
      </c>
      <c r="I41" s="13">
        <f t="shared" si="11"/>
        <v>200.34</v>
      </c>
      <c r="J41" s="13">
        <f t="shared" si="12"/>
        <v>0</v>
      </c>
      <c r="K41" s="13">
        <f t="shared" si="7"/>
        <v>200.34</v>
      </c>
      <c r="L41" s="13">
        <f t="shared" si="13"/>
        <v>0</v>
      </c>
      <c r="M41" s="13">
        <f t="shared" si="14"/>
        <v>166.96</v>
      </c>
      <c r="N41" s="13">
        <f t="shared" si="15"/>
        <v>0</v>
      </c>
      <c r="O41" s="13">
        <f t="shared" si="8"/>
        <v>166.96</v>
      </c>
      <c r="P41" s="14">
        <f t="shared" si="9"/>
        <v>367.3</v>
      </c>
    </row>
    <row r="42" spans="1:19" x14ac:dyDescent="0.25">
      <c r="A42" s="8" t="s">
        <v>67</v>
      </c>
      <c r="B42" s="26">
        <v>44881</v>
      </c>
      <c r="C42" s="26">
        <v>44894</v>
      </c>
      <c r="D42" s="7">
        <v>1</v>
      </c>
      <c r="E42" s="8"/>
      <c r="F42" s="7"/>
      <c r="G42" s="13">
        <f t="shared" si="3"/>
        <v>13</v>
      </c>
      <c r="H42" s="13">
        <f t="shared" si="10"/>
        <v>620.1</v>
      </c>
      <c r="I42" s="13">
        <f t="shared" si="11"/>
        <v>0</v>
      </c>
      <c r="J42" s="13">
        <f t="shared" si="12"/>
        <v>0</v>
      </c>
      <c r="K42" s="13">
        <f t="shared" si="7"/>
        <v>620.1</v>
      </c>
      <c r="L42" s="13">
        <f t="shared" si="13"/>
        <v>262.36</v>
      </c>
      <c r="M42" s="13">
        <f t="shared" si="14"/>
        <v>0</v>
      </c>
      <c r="N42" s="13">
        <f t="shared" si="15"/>
        <v>0</v>
      </c>
      <c r="O42" s="13">
        <f t="shared" si="8"/>
        <v>262.36</v>
      </c>
      <c r="P42" s="14">
        <f t="shared" si="9"/>
        <v>882.46</v>
      </c>
    </row>
    <row r="43" spans="1:19" x14ac:dyDescent="0.25">
      <c r="A43" s="8" t="s">
        <v>68</v>
      </c>
      <c r="B43" s="26">
        <v>44887</v>
      </c>
      <c r="C43" s="26">
        <v>44894</v>
      </c>
      <c r="D43" s="7"/>
      <c r="E43" s="8">
        <v>1</v>
      </c>
      <c r="F43" s="7"/>
      <c r="G43" s="13">
        <f t="shared" si="3"/>
        <v>7</v>
      </c>
      <c r="H43" s="13">
        <f t="shared" si="10"/>
        <v>0</v>
      </c>
      <c r="I43" s="13">
        <f t="shared" si="11"/>
        <v>200.34</v>
      </c>
      <c r="J43" s="13">
        <f t="shared" si="12"/>
        <v>0</v>
      </c>
      <c r="K43" s="13">
        <f t="shared" si="7"/>
        <v>200.34</v>
      </c>
      <c r="L43" s="13">
        <f t="shared" si="13"/>
        <v>0</v>
      </c>
      <c r="M43" s="13">
        <f t="shared" si="14"/>
        <v>166.96</v>
      </c>
      <c r="N43" s="13">
        <f t="shared" si="15"/>
        <v>0</v>
      </c>
      <c r="O43" s="13">
        <f t="shared" si="8"/>
        <v>166.96</v>
      </c>
      <c r="P43" s="14">
        <f t="shared" si="9"/>
        <v>367.3</v>
      </c>
    </row>
    <row r="44" spans="1:19" x14ac:dyDescent="0.25">
      <c r="A44" s="8" t="s">
        <v>69</v>
      </c>
      <c r="B44" s="26">
        <v>44892</v>
      </c>
      <c r="C44" s="26">
        <v>44895</v>
      </c>
      <c r="D44" s="7"/>
      <c r="E44" s="8">
        <v>1</v>
      </c>
      <c r="F44" s="7"/>
      <c r="G44" s="13">
        <f t="shared" si="3"/>
        <v>3</v>
      </c>
      <c r="H44" s="13">
        <f t="shared" si="10"/>
        <v>0</v>
      </c>
      <c r="I44" s="13">
        <f t="shared" si="11"/>
        <v>85.86</v>
      </c>
      <c r="J44" s="13">
        <f t="shared" si="12"/>
        <v>0</v>
      </c>
      <c r="K44" s="13">
        <f t="shared" si="7"/>
        <v>85.86</v>
      </c>
      <c r="L44" s="13">
        <f t="shared" si="13"/>
        <v>0</v>
      </c>
      <c r="M44" s="13">
        <f t="shared" si="14"/>
        <v>166.96</v>
      </c>
      <c r="N44" s="13">
        <f t="shared" si="15"/>
        <v>0</v>
      </c>
      <c r="O44" s="13">
        <f t="shared" si="8"/>
        <v>166.96</v>
      </c>
      <c r="P44" s="14">
        <f t="shared" si="9"/>
        <v>252.82</v>
      </c>
    </row>
    <row r="45" spans="1:19" x14ac:dyDescent="0.25">
      <c r="A45" s="8" t="s">
        <v>70</v>
      </c>
      <c r="B45" s="26">
        <v>44891</v>
      </c>
      <c r="C45" s="26">
        <v>44895</v>
      </c>
      <c r="D45" s="7">
        <v>1</v>
      </c>
      <c r="E45" s="8"/>
      <c r="F45" s="7"/>
      <c r="G45" s="13">
        <f t="shared" si="3"/>
        <v>4</v>
      </c>
      <c r="H45" s="13">
        <f t="shared" si="10"/>
        <v>190.8</v>
      </c>
      <c r="I45" s="13">
        <f t="shared" si="11"/>
        <v>0</v>
      </c>
      <c r="J45" s="13">
        <f t="shared" si="12"/>
        <v>0</v>
      </c>
      <c r="K45" s="13">
        <f t="shared" si="7"/>
        <v>190.8</v>
      </c>
      <c r="L45" s="13">
        <f t="shared" si="13"/>
        <v>262.36</v>
      </c>
      <c r="M45" s="13">
        <f t="shared" si="14"/>
        <v>0</v>
      </c>
      <c r="N45" s="13">
        <f t="shared" si="15"/>
        <v>0</v>
      </c>
      <c r="O45" s="13">
        <f t="shared" si="8"/>
        <v>262.36</v>
      </c>
      <c r="P45" s="14">
        <f t="shared" si="9"/>
        <v>453.16</v>
      </c>
    </row>
    <row r="46" spans="1:19" x14ac:dyDescent="0.25">
      <c r="A46" s="8" t="s">
        <v>71</v>
      </c>
      <c r="B46" s="26">
        <v>44892</v>
      </c>
      <c r="C46" s="26">
        <v>44895</v>
      </c>
      <c r="D46" s="7">
        <v>1</v>
      </c>
      <c r="E46" s="8"/>
      <c r="F46" s="7"/>
      <c r="G46" s="13">
        <f t="shared" si="3"/>
        <v>3</v>
      </c>
      <c r="H46" s="13">
        <f t="shared" si="10"/>
        <v>143.10000000000002</v>
      </c>
      <c r="I46" s="13">
        <f t="shared" si="11"/>
        <v>0</v>
      </c>
      <c r="J46" s="13">
        <f t="shared" si="12"/>
        <v>0</v>
      </c>
      <c r="K46" s="13">
        <f t="shared" si="7"/>
        <v>143.10000000000002</v>
      </c>
      <c r="L46" s="13">
        <f t="shared" si="13"/>
        <v>262.36</v>
      </c>
      <c r="M46" s="13">
        <f t="shared" si="14"/>
        <v>0</v>
      </c>
      <c r="N46" s="13">
        <f t="shared" si="15"/>
        <v>0</v>
      </c>
      <c r="O46" s="13">
        <f t="shared" si="8"/>
        <v>262.36</v>
      </c>
      <c r="P46" s="14">
        <f t="shared" si="9"/>
        <v>405.46000000000004</v>
      </c>
    </row>
    <row r="47" spans="1:19" x14ac:dyDescent="0.25">
      <c r="A47" s="8" t="s">
        <v>72</v>
      </c>
      <c r="B47" s="26">
        <v>44828</v>
      </c>
      <c r="C47" s="26">
        <v>44895</v>
      </c>
      <c r="D47" s="7"/>
      <c r="E47" s="8">
        <v>1</v>
      </c>
      <c r="F47" s="7"/>
      <c r="G47" s="13">
        <f t="shared" si="3"/>
        <v>67</v>
      </c>
      <c r="H47" s="13">
        <f t="shared" si="10"/>
        <v>0</v>
      </c>
      <c r="I47" s="13">
        <f t="shared" si="11"/>
        <v>1917.54</v>
      </c>
      <c r="J47" s="13">
        <f t="shared" si="12"/>
        <v>0</v>
      </c>
      <c r="K47" s="13">
        <f t="shared" si="7"/>
        <v>1917.54</v>
      </c>
      <c r="L47" s="13">
        <f t="shared" si="13"/>
        <v>0</v>
      </c>
      <c r="M47" s="13">
        <f t="shared" si="14"/>
        <v>166.96</v>
      </c>
      <c r="N47" s="13">
        <f t="shared" si="15"/>
        <v>0</v>
      </c>
      <c r="O47" s="13">
        <f t="shared" si="8"/>
        <v>166.96</v>
      </c>
      <c r="P47" s="14">
        <f t="shared" si="9"/>
        <v>2084.5</v>
      </c>
    </row>
    <row r="48" spans="1:19" x14ac:dyDescent="0.25">
      <c r="A48" s="8" t="s">
        <v>73</v>
      </c>
      <c r="B48" s="26">
        <v>44892</v>
      </c>
      <c r="C48" s="26">
        <v>44895</v>
      </c>
      <c r="D48" s="7"/>
      <c r="E48" s="8"/>
      <c r="F48" s="7">
        <v>1</v>
      </c>
      <c r="G48" s="13">
        <f t="shared" si="3"/>
        <v>3</v>
      </c>
      <c r="H48" s="13">
        <f t="shared" si="10"/>
        <v>0</v>
      </c>
      <c r="I48" s="13">
        <f t="shared" si="11"/>
        <v>0</v>
      </c>
      <c r="J48" s="13">
        <f t="shared" si="12"/>
        <v>171.72</v>
      </c>
      <c r="K48" s="13">
        <f t="shared" si="7"/>
        <v>171.72</v>
      </c>
      <c r="L48" s="13">
        <f t="shared" si="13"/>
        <v>0</v>
      </c>
      <c r="M48" s="13">
        <f t="shared" si="14"/>
        <v>0</v>
      </c>
      <c r="N48" s="13">
        <f t="shared" si="15"/>
        <v>348.23</v>
      </c>
      <c r="O48" s="13">
        <f t="shared" si="8"/>
        <v>348.23</v>
      </c>
      <c r="P48" s="14">
        <f t="shared" si="9"/>
        <v>519.95000000000005</v>
      </c>
    </row>
    <row r="49" spans="1:16" x14ac:dyDescent="0.25">
      <c r="A49" s="8"/>
      <c r="B49" s="26"/>
      <c r="C49" s="26"/>
      <c r="D49" s="7"/>
      <c r="E49" s="8"/>
      <c r="F49" s="7"/>
      <c r="G49" s="13">
        <f t="shared" si="3"/>
        <v>0</v>
      </c>
      <c r="H49" s="13">
        <f t="shared" si="10"/>
        <v>0</v>
      </c>
      <c r="I49" s="13">
        <f t="shared" si="11"/>
        <v>0</v>
      </c>
      <c r="J49" s="13">
        <f t="shared" si="12"/>
        <v>0</v>
      </c>
      <c r="K49" s="13">
        <f t="shared" si="7"/>
        <v>0</v>
      </c>
      <c r="L49" s="13">
        <f t="shared" si="13"/>
        <v>0</v>
      </c>
      <c r="M49" s="13">
        <f t="shared" si="14"/>
        <v>0</v>
      </c>
      <c r="N49" s="13">
        <f t="shared" si="15"/>
        <v>0</v>
      </c>
      <c r="O49" s="13">
        <f t="shared" si="8"/>
        <v>0</v>
      </c>
      <c r="P49" s="14">
        <f t="shared" si="9"/>
        <v>0</v>
      </c>
    </row>
    <row r="50" spans="1:16" x14ac:dyDescent="0.25">
      <c r="A50" s="8"/>
      <c r="B50" s="26"/>
      <c r="C50" s="26"/>
      <c r="D50" s="7"/>
      <c r="E50" s="8"/>
      <c r="F50" s="7"/>
      <c r="G50" s="13">
        <f t="shared" ref="G50:G52" si="16">C50-B50</f>
        <v>0</v>
      </c>
      <c r="H50" s="13">
        <f t="shared" ref="H50" si="17">IF(D50=1,G50*$R$13,0)</f>
        <v>0</v>
      </c>
      <c r="I50" s="13">
        <f t="shared" ref="I50" si="18">IF(E50=1,G50*$R$14,0)</f>
        <v>0</v>
      </c>
      <c r="J50" s="13">
        <f t="shared" ref="J50" si="19">IF(F50=1,G50*$R$15,0)</f>
        <v>0</v>
      </c>
      <c r="K50" s="13">
        <f t="shared" ref="K50:K52" si="20">IF(G50&gt;=180,D50*$R$13+E50*$R$14+F50*$R$15,H50+I50+J50)</f>
        <v>0</v>
      </c>
      <c r="L50" s="13">
        <f t="shared" ref="L50:L52" si="21">IF(D50=1,$R$8,0)</f>
        <v>0</v>
      </c>
      <c r="M50" s="13">
        <f t="shared" ref="M50:M52" si="22">IF(E50=1,$R$9,0)</f>
        <v>0</v>
      </c>
      <c r="N50" s="13">
        <f t="shared" ref="N50:N52" si="23">IF(F50=1,$R$10,0)</f>
        <v>0</v>
      </c>
      <c r="O50" s="13">
        <f t="shared" ref="O50:O52" si="24">L50+M50+N50</f>
        <v>0</v>
      </c>
      <c r="P50" s="14">
        <f t="shared" ref="P50:P52" si="25">K50+O50</f>
        <v>0</v>
      </c>
    </row>
    <row r="51" spans="1:16" x14ac:dyDescent="0.25">
      <c r="A51" s="8"/>
      <c r="B51" s="26"/>
      <c r="C51" s="26"/>
      <c r="D51" s="7"/>
      <c r="E51" s="8"/>
      <c r="F51" s="7"/>
      <c r="G51" s="13">
        <f t="shared" si="16"/>
        <v>0</v>
      </c>
      <c r="H51" s="13">
        <f t="shared" ref="H51:H52" si="26">IF(D51=1,G51*$R$13,0)</f>
        <v>0</v>
      </c>
      <c r="I51" s="13">
        <f t="shared" ref="I51:I52" si="27">IF(E51=1,G51*$R$14,0)</f>
        <v>0</v>
      </c>
      <c r="J51" s="13">
        <f t="shared" ref="J51:J52" si="28">IF(F51=1,G51*$R$15,0)</f>
        <v>0</v>
      </c>
      <c r="K51" s="13">
        <f t="shared" si="20"/>
        <v>0</v>
      </c>
      <c r="L51" s="13">
        <f t="shared" si="21"/>
        <v>0</v>
      </c>
      <c r="M51" s="13">
        <f t="shared" si="22"/>
        <v>0</v>
      </c>
      <c r="N51" s="13">
        <f t="shared" si="23"/>
        <v>0</v>
      </c>
      <c r="O51" s="13">
        <f t="shared" si="24"/>
        <v>0</v>
      </c>
      <c r="P51" s="14">
        <f t="shared" si="25"/>
        <v>0</v>
      </c>
    </row>
    <row r="52" spans="1:16" x14ac:dyDescent="0.25">
      <c r="A52" s="8"/>
      <c r="B52" s="26"/>
      <c r="C52" s="26"/>
      <c r="D52" s="7"/>
      <c r="E52" s="8"/>
      <c r="F52" s="7"/>
      <c r="G52" s="13">
        <f t="shared" si="16"/>
        <v>0</v>
      </c>
      <c r="H52" s="13">
        <f t="shared" si="26"/>
        <v>0</v>
      </c>
      <c r="I52" s="13">
        <f t="shared" si="27"/>
        <v>0</v>
      </c>
      <c r="J52" s="13">
        <f t="shared" si="28"/>
        <v>0</v>
      </c>
      <c r="K52" s="13">
        <f t="shared" si="20"/>
        <v>0</v>
      </c>
      <c r="L52" s="13">
        <f t="shared" si="21"/>
        <v>0</v>
      </c>
      <c r="M52" s="13">
        <f t="shared" si="22"/>
        <v>0</v>
      </c>
      <c r="N52" s="13">
        <f t="shared" si="23"/>
        <v>0</v>
      </c>
      <c r="O52" s="13">
        <f t="shared" si="24"/>
        <v>0</v>
      </c>
      <c r="P52" s="14">
        <f t="shared" si="25"/>
        <v>0</v>
      </c>
    </row>
    <row r="53" spans="1:16" x14ac:dyDescent="0.25">
      <c r="D53" s="5">
        <f>SUM(D3:D52)</f>
        <v>20</v>
      </c>
      <c r="E53" s="5">
        <f t="shared" ref="E53:F53" si="29">SUM(E3:E52)</f>
        <v>24</v>
      </c>
      <c r="F53" s="5">
        <f t="shared" si="29"/>
        <v>2</v>
      </c>
      <c r="G53" s="10"/>
      <c r="H53" s="17">
        <f>SUM(H3:H52)</f>
        <v>11304.9</v>
      </c>
      <c r="I53" s="17">
        <f>SUM(I3:I52)</f>
        <v>5437.8</v>
      </c>
      <c r="J53" s="17">
        <f>SUM(J3:J52)</f>
        <v>858.6</v>
      </c>
      <c r="K53" s="17">
        <f>SUM(K3:K52)</f>
        <v>17601.300000000003</v>
      </c>
      <c r="L53" s="10"/>
      <c r="M53" s="10"/>
      <c r="N53" s="10"/>
      <c r="O53" s="17">
        <f>SUM(O3:O52)</f>
        <v>9950.6999999999971</v>
      </c>
      <c r="P53" s="18">
        <f>SUM(P3:P52)</f>
        <v>27241.939999999995</v>
      </c>
    </row>
    <row r="54" spans="1:16" x14ac:dyDescent="0.25">
      <c r="D54" s="4" t="s">
        <v>12</v>
      </c>
      <c r="E54" s="4" t="s">
        <v>8</v>
      </c>
      <c r="F54" s="4" t="s">
        <v>10</v>
      </c>
      <c r="G54" s="10"/>
      <c r="H54" s="11" t="s">
        <v>12</v>
      </c>
      <c r="I54" s="11" t="s">
        <v>8</v>
      </c>
      <c r="J54" s="11" t="s">
        <v>10</v>
      </c>
      <c r="K54" s="11" t="s">
        <v>22</v>
      </c>
      <c r="L54" s="10"/>
      <c r="M54" s="10"/>
      <c r="N54" s="10"/>
      <c r="O54" s="10"/>
      <c r="P54" s="10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opLeftCell="A19" workbookViewId="0">
      <selection activeCell="D31" sqref="D31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25</v>
      </c>
      <c r="C5" t="s">
        <v>3</v>
      </c>
      <c r="D5" s="20">
        <v>47.7</v>
      </c>
    </row>
    <row r="6" spans="1:4" x14ac:dyDescent="0.25">
      <c r="B6" s="19">
        <f>diarias!P53</f>
        <v>27241.939999999995</v>
      </c>
      <c r="C6" t="s">
        <v>1</v>
      </c>
      <c r="D6" s="20">
        <v>28.62</v>
      </c>
    </row>
    <row r="7" spans="1:4" x14ac:dyDescent="0.25">
      <c r="C7" t="s">
        <v>2</v>
      </c>
      <c r="D7" s="20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20">
        <v>262.36</v>
      </c>
    </row>
    <row r="11" spans="1:4" x14ac:dyDescent="0.25">
      <c r="C11" t="s">
        <v>5</v>
      </c>
      <c r="D11" s="20">
        <v>166.96</v>
      </c>
    </row>
    <row r="12" spans="1:4" x14ac:dyDescent="0.25">
      <c r="C12" t="s">
        <v>7</v>
      </c>
      <c r="D12" s="20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21">
        <f>diarias!D53</f>
        <v>20</v>
      </c>
    </row>
    <row r="16" spans="1:4" x14ac:dyDescent="0.25">
      <c r="C16" t="s">
        <v>8</v>
      </c>
      <c r="D16" s="21">
        <f>diarias!E53</f>
        <v>24</v>
      </c>
    </row>
    <row r="17" spans="2:4" x14ac:dyDescent="0.25">
      <c r="C17" t="s">
        <v>10</v>
      </c>
      <c r="D17" s="21">
        <f>diarias!F53</f>
        <v>2</v>
      </c>
    </row>
    <row r="18" spans="2:4" x14ac:dyDescent="0.25">
      <c r="D18" s="1">
        <f>SUM(D15:D17)</f>
        <v>46</v>
      </c>
    </row>
    <row r="19" spans="2:4" x14ac:dyDescent="0.25">
      <c r="D19"/>
    </row>
    <row r="20" spans="2:4" x14ac:dyDescent="0.25">
      <c r="B20" t="s">
        <v>26</v>
      </c>
      <c r="C20" t="s">
        <v>9</v>
      </c>
      <c r="D20" s="22">
        <f>diarias!H53</f>
        <v>11304.9</v>
      </c>
    </row>
    <row r="21" spans="2:4" x14ac:dyDescent="0.25">
      <c r="C21" t="s">
        <v>8</v>
      </c>
      <c r="D21" s="22">
        <f>diarias!I53</f>
        <v>5437.8</v>
      </c>
    </row>
    <row r="22" spans="2:4" x14ac:dyDescent="0.25">
      <c r="C22" t="s">
        <v>10</v>
      </c>
      <c r="D22" s="22">
        <f>diarias!J53</f>
        <v>858.6</v>
      </c>
    </row>
    <row r="23" spans="2:4" x14ac:dyDescent="0.25">
      <c r="D23" s="23">
        <f>SUM(D20:D22)</f>
        <v>17601.3</v>
      </c>
    </row>
    <row r="25" spans="2:4" x14ac:dyDescent="0.25">
      <c r="B25" t="s">
        <v>27</v>
      </c>
      <c r="D25" s="22">
        <f>D15*D10</f>
        <v>5247.2000000000007</v>
      </c>
    </row>
    <row r="26" spans="2:4" x14ac:dyDescent="0.25">
      <c r="D26" s="22">
        <f t="shared" ref="D26:D27" si="0">D16*D11</f>
        <v>4007.04</v>
      </c>
    </row>
    <row r="27" spans="2:4" x14ac:dyDescent="0.25">
      <c r="D27" s="22">
        <f t="shared" si="0"/>
        <v>696.46</v>
      </c>
    </row>
    <row r="28" spans="2:4" x14ac:dyDescent="0.25">
      <c r="D28" s="2">
        <f>SUM(D25:D27)</f>
        <v>9950.7000000000007</v>
      </c>
    </row>
    <row r="30" spans="2:4" x14ac:dyDescent="0.25">
      <c r="C30" t="s">
        <v>75</v>
      </c>
      <c r="D30" s="2">
        <f>D23+D28</f>
        <v>27552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2022-12-22T18:57:48Z</dcterms:modified>
</cp:coreProperties>
</file>