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ite\Edesio controle\GUINCHOS DE OUTUBRO ATE DEZEMBRO22 - Copia\"/>
    </mc:Choice>
  </mc:AlternateContent>
  <bookViews>
    <workbookView xWindow="480" yWindow="105" windowWidth="19155" windowHeight="7740"/>
  </bookViews>
  <sheets>
    <sheet name="diarias" sheetId="2" r:id="rId1"/>
    <sheet name="entradas" sheetId="1" r:id="rId2"/>
    <sheet name="totais" sheetId="3" r:id="rId3"/>
  </sheets>
  <calcPr calcId="152511"/>
</workbook>
</file>

<file path=xl/calcChain.xml><?xml version="1.0" encoding="utf-8"?>
<calcChain xmlns="http://schemas.openxmlformats.org/spreadsheetml/2006/main">
  <c r="J5" i="2" l="1"/>
  <c r="J6" i="2"/>
  <c r="J11" i="2"/>
  <c r="J13" i="2"/>
  <c r="J17" i="2"/>
  <c r="J18" i="2"/>
  <c r="J23" i="2"/>
  <c r="J25" i="2"/>
  <c r="J26" i="2"/>
  <c r="J27" i="2"/>
  <c r="J28" i="2"/>
  <c r="J30" i="2"/>
  <c r="J34" i="2"/>
  <c r="J36" i="2"/>
  <c r="J37" i="2"/>
  <c r="J39" i="2"/>
  <c r="J41" i="2"/>
  <c r="J46" i="2"/>
  <c r="J49" i="2"/>
  <c r="J50" i="2"/>
  <c r="J52" i="2"/>
  <c r="J55" i="2"/>
  <c r="J56" i="2"/>
  <c r="J58" i="2"/>
  <c r="J60" i="2"/>
  <c r="J61" i="2"/>
  <c r="J62" i="2"/>
  <c r="J63" i="2"/>
  <c r="J4" i="2"/>
  <c r="K4" i="2"/>
  <c r="K7" i="2"/>
  <c r="K8" i="2"/>
  <c r="K9" i="2"/>
  <c r="K10" i="2"/>
  <c r="K12" i="2"/>
  <c r="K13" i="2"/>
  <c r="K14" i="2"/>
  <c r="K15" i="2"/>
  <c r="K16" i="2"/>
  <c r="K19" i="2"/>
  <c r="K20" i="2"/>
  <c r="K21" i="2"/>
  <c r="K22" i="2"/>
  <c r="K23" i="2"/>
  <c r="K24" i="2"/>
  <c r="K25" i="2"/>
  <c r="K26" i="2"/>
  <c r="K27" i="2"/>
  <c r="K29" i="2"/>
  <c r="K31" i="2"/>
  <c r="K32" i="2"/>
  <c r="K33" i="2"/>
  <c r="K35" i="2"/>
  <c r="K38" i="2"/>
  <c r="K39" i="2"/>
  <c r="K40" i="2"/>
  <c r="K42" i="2"/>
  <c r="K43" i="2"/>
  <c r="K44" i="2"/>
  <c r="K45" i="2"/>
  <c r="K47" i="2"/>
  <c r="K48" i="2"/>
  <c r="K51" i="2"/>
  <c r="K52" i="2"/>
  <c r="K53" i="2"/>
  <c r="K54" i="2"/>
  <c r="K56" i="2"/>
  <c r="K57" i="2"/>
  <c r="K59" i="2"/>
  <c r="K61" i="2"/>
  <c r="K62" i="2"/>
  <c r="K6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3" i="2"/>
  <c r="F64" i="2" l="1"/>
  <c r="D17" i="1" s="1"/>
  <c r="D27" i="1" s="1"/>
  <c r="E64" i="2"/>
  <c r="D16" i="1" s="1"/>
  <c r="D26" i="1" s="1"/>
  <c r="D64" i="2"/>
  <c r="D15" i="1" s="1"/>
  <c r="D25" i="1" s="1"/>
  <c r="N4" i="2"/>
  <c r="P4" i="2"/>
  <c r="N5" i="2"/>
  <c r="N6" i="2"/>
  <c r="P6" i="2"/>
  <c r="O7" i="2"/>
  <c r="P7" i="2"/>
  <c r="O8" i="2"/>
  <c r="P8" i="2"/>
  <c r="O9" i="2"/>
  <c r="P9" i="2"/>
  <c r="O10" i="2"/>
  <c r="P10" i="2"/>
  <c r="N11" i="2"/>
  <c r="P11" i="2"/>
  <c r="O12" i="2"/>
  <c r="P12" i="2"/>
  <c r="N13" i="2"/>
  <c r="O13" i="2"/>
  <c r="P13" i="2"/>
  <c r="O14" i="2"/>
  <c r="P14" i="2"/>
  <c r="O15" i="2"/>
  <c r="P15" i="2"/>
  <c r="O16" i="2"/>
  <c r="P16" i="2"/>
  <c r="N17" i="2"/>
  <c r="P17" i="2"/>
  <c r="N18" i="2"/>
  <c r="P18" i="2"/>
  <c r="O19" i="2"/>
  <c r="P19" i="2"/>
  <c r="O20" i="2"/>
  <c r="P20" i="2"/>
  <c r="O21" i="2"/>
  <c r="P21" i="2"/>
  <c r="O22" i="2"/>
  <c r="P22" i="2"/>
  <c r="N23" i="2"/>
  <c r="O23" i="2"/>
  <c r="O24" i="2"/>
  <c r="P24" i="2"/>
  <c r="N25" i="2"/>
  <c r="O25" i="2"/>
  <c r="P25" i="2"/>
  <c r="N26" i="2"/>
  <c r="O26" i="2"/>
  <c r="P26" i="2"/>
  <c r="N27" i="2"/>
  <c r="O27" i="2"/>
  <c r="P27" i="2"/>
  <c r="N28" i="2"/>
  <c r="P28" i="2"/>
  <c r="O29" i="2"/>
  <c r="P29" i="2"/>
  <c r="N30" i="2"/>
  <c r="P30" i="2"/>
  <c r="O31" i="2"/>
  <c r="P31" i="2"/>
  <c r="O32" i="2"/>
  <c r="P32" i="2"/>
  <c r="O33" i="2"/>
  <c r="P33" i="2"/>
  <c r="N34" i="2"/>
  <c r="P34" i="2"/>
  <c r="O35" i="2"/>
  <c r="P35" i="2"/>
  <c r="N36" i="2"/>
  <c r="P36" i="2"/>
  <c r="N37" i="2"/>
  <c r="P37" i="2"/>
  <c r="O38" i="2"/>
  <c r="P38" i="2"/>
  <c r="N39" i="2"/>
  <c r="O39" i="2"/>
  <c r="P39" i="2"/>
  <c r="O40" i="2"/>
  <c r="P40" i="2"/>
  <c r="N41" i="2"/>
  <c r="P41" i="2"/>
  <c r="O42" i="2"/>
  <c r="P42" i="2"/>
  <c r="O43" i="2"/>
  <c r="P43" i="2"/>
  <c r="N44" i="2"/>
  <c r="O44" i="2"/>
  <c r="P44" i="2"/>
  <c r="O45" i="2"/>
  <c r="P45" i="2"/>
  <c r="N46" i="2"/>
  <c r="P46" i="2"/>
  <c r="O47" i="2"/>
  <c r="P47" i="2"/>
  <c r="N48" i="2"/>
  <c r="O48" i="2"/>
  <c r="P48" i="2"/>
  <c r="N49" i="2"/>
  <c r="O49" i="2"/>
  <c r="P49" i="2"/>
  <c r="N50" i="2"/>
  <c r="P50" i="2"/>
  <c r="O51" i="2"/>
  <c r="P51" i="2"/>
  <c r="N52" i="2"/>
  <c r="O52" i="2"/>
  <c r="P52" i="2"/>
  <c r="O53" i="2"/>
  <c r="P53" i="2"/>
  <c r="O54" i="2"/>
  <c r="P54" i="2"/>
  <c r="N55" i="2"/>
  <c r="P55" i="2"/>
  <c r="N56" i="2"/>
  <c r="O56" i="2"/>
  <c r="P56" i="2"/>
  <c r="O57" i="2"/>
  <c r="P57" i="2"/>
  <c r="N58" i="2"/>
  <c r="P58" i="2"/>
  <c r="O59" i="2"/>
  <c r="P59" i="2"/>
  <c r="N60" i="2"/>
  <c r="P60" i="2"/>
  <c r="N61" i="2"/>
  <c r="O61" i="2"/>
  <c r="P61" i="2"/>
  <c r="N62" i="2"/>
  <c r="O62" i="2"/>
  <c r="P62" i="2"/>
  <c r="N63" i="2"/>
  <c r="O63" i="2"/>
  <c r="P6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3" i="2"/>
  <c r="T10" i="2"/>
  <c r="P5" i="2" s="1"/>
  <c r="T9" i="2"/>
  <c r="O4" i="2" s="1"/>
  <c r="T8" i="2"/>
  <c r="N9" i="2" s="1"/>
  <c r="T15" i="2"/>
  <c r="T13" i="2"/>
  <c r="T14" i="2"/>
  <c r="P3" i="2"/>
  <c r="O55" i="2" l="1"/>
  <c r="N54" i="2"/>
  <c r="N42" i="2"/>
  <c r="O60" i="2"/>
  <c r="N59" i="2"/>
  <c r="N51" i="2"/>
  <c r="N47" i="2"/>
  <c r="N43" i="2"/>
  <c r="O58" i="2"/>
  <c r="N57" i="2"/>
  <c r="N53" i="2"/>
  <c r="O50" i="2"/>
  <c r="O46" i="2"/>
  <c r="N45" i="2"/>
  <c r="H55" i="2"/>
  <c r="K55" i="2" s="1"/>
  <c r="H43" i="2"/>
  <c r="J43" i="2" s="1"/>
  <c r="H31" i="2"/>
  <c r="J31" i="2" s="1"/>
  <c r="H19" i="2"/>
  <c r="J19" i="2" s="1"/>
  <c r="H11" i="2"/>
  <c r="K11" i="2" s="1"/>
  <c r="H3" i="2"/>
  <c r="K3" i="2" s="1"/>
  <c r="H58" i="2"/>
  <c r="H54" i="2"/>
  <c r="H50" i="2"/>
  <c r="H46" i="2"/>
  <c r="H42" i="2"/>
  <c r="J42" i="2" s="1"/>
  <c r="H38" i="2"/>
  <c r="J38" i="2" s="1"/>
  <c r="H34" i="2"/>
  <c r="K34" i="2" s="1"/>
  <c r="H30" i="2"/>
  <c r="K30" i="2" s="1"/>
  <c r="H26" i="2"/>
  <c r="I26" i="2" s="1"/>
  <c r="M26" i="2" s="1"/>
  <c r="H22" i="2"/>
  <c r="J22" i="2" s="1"/>
  <c r="H18" i="2"/>
  <c r="K18" i="2" s="1"/>
  <c r="H14" i="2"/>
  <c r="J14" i="2" s="1"/>
  <c r="H10" i="2"/>
  <c r="J10" i="2" s="1"/>
  <c r="H6" i="2"/>
  <c r="K6" i="2" s="1"/>
  <c r="H62" i="2"/>
  <c r="H59" i="2"/>
  <c r="J59" i="2" s="1"/>
  <c r="H51" i="2"/>
  <c r="J51" i="2" s="1"/>
  <c r="H35" i="2"/>
  <c r="J35" i="2" s="1"/>
  <c r="H23" i="2"/>
  <c r="L23" i="2" s="1"/>
  <c r="H7" i="2"/>
  <c r="J7" i="2" s="1"/>
  <c r="H61" i="2"/>
  <c r="I61" i="2" s="1"/>
  <c r="M61" i="2" s="1"/>
  <c r="H57" i="2"/>
  <c r="H53" i="2"/>
  <c r="H49" i="2"/>
  <c r="H45" i="2"/>
  <c r="J45" i="2" s="1"/>
  <c r="H41" i="2"/>
  <c r="K41" i="2" s="1"/>
  <c r="H37" i="2"/>
  <c r="K37" i="2" s="1"/>
  <c r="H33" i="2"/>
  <c r="J33" i="2" s="1"/>
  <c r="H29" i="2"/>
  <c r="J29" i="2" s="1"/>
  <c r="H25" i="2"/>
  <c r="H21" i="2"/>
  <c r="J21" i="2" s="1"/>
  <c r="H17" i="2"/>
  <c r="K17" i="2" s="1"/>
  <c r="H13" i="2"/>
  <c r="H9" i="2"/>
  <c r="J9" i="2" s="1"/>
  <c r="H5" i="2"/>
  <c r="K5" i="2" s="1"/>
  <c r="H47" i="2"/>
  <c r="J47" i="2" s="1"/>
  <c r="H39" i="2"/>
  <c r="I39" i="2" s="1"/>
  <c r="M39" i="2" s="1"/>
  <c r="H27" i="2"/>
  <c r="H15" i="2"/>
  <c r="J15" i="2" s="1"/>
  <c r="H63" i="2"/>
  <c r="I63" i="2" s="1"/>
  <c r="M63" i="2" s="1"/>
  <c r="H60" i="2"/>
  <c r="H56" i="2"/>
  <c r="H52" i="2"/>
  <c r="I52" i="2" s="1"/>
  <c r="M52" i="2" s="1"/>
  <c r="H48" i="2"/>
  <c r="J48" i="2" s="1"/>
  <c r="H44" i="2"/>
  <c r="H40" i="2"/>
  <c r="J40" i="2" s="1"/>
  <c r="H36" i="2"/>
  <c r="K36" i="2" s="1"/>
  <c r="H32" i="2"/>
  <c r="J32" i="2" s="1"/>
  <c r="H28" i="2"/>
  <c r="K28" i="2" s="1"/>
  <c r="H24" i="2"/>
  <c r="J24" i="2" s="1"/>
  <c r="H20" i="2"/>
  <c r="J20" i="2" s="1"/>
  <c r="H16" i="2"/>
  <c r="J16" i="2" s="1"/>
  <c r="H12" i="2"/>
  <c r="J12" i="2" s="1"/>
  <c r="H8" i="2"/>
  <c r="J8" i="2" s="1"/>
  <c r="H4" i="2"/>
  <c r="I4" i="2" s="1"/>
  <c r="M4" i="2" s="1"/>
  <c r="N22" i="2"/>
  <c r="N15" i="2"/>
  <c r="Q15" i="2" s="1"/>
  <c r="N38" i="2"/>
  <c r="N19" i="2"/>
  <c r="Q19" i="2" s="1"/>
  <c r="N14" i="2"/>
  <c r="J3" i="2"/>
  <c r="I8" i="2"/>
  <c r="M8" i="2" s="1"/>
  <c r="I16" i="2"/>
  <c r="M16" i="2" s="1"/>
  <c r="I24" i="2"/>
  <c r="M24" i="2" s="1"/>
  <c r="I32" i="2"/>
  <c r="M32" i="2" s="1"/>
  <c r="I40" i="2"/>
  <c r="M40" i="2" s="1"/>
  <c r="I48" i="2"/>
  <c r="M48" i="2" s="1"/>
  <c r="I56" i="2"/>
  <c r="M56" i="2" s="1"/>
  <c r="I5" i="2"/>
  <c r="M5" i="2" s="1"/>
  <c r="I9" i="2"/>
  <c r="M9" i="2" s="1"/>
  <c r="I13" i="2"/>
  <c r="M13" i="2" s="1"/>
  <c r="I21" i="2"/>
  <c r="M21" i="2" s="1"/>
  <c r="I25" i="2"/>
  <c r="M25" i="2" s="1"/>
  <c r="I29" i="2"/>
  <c r="M29" i="2" s="1"/>
  <c r="I37" i="2"/>
  <c r="M37" i="2" s="1"/>
  <c r="I41" i="2"/>
  <c r="M41" i="2" s="1"/>
  <c r="I45" i="2"/>
  <c r="M45" i="2" s="1"/>
  <c r="I6" i="2"/>
  <c r="M6" i="2" s="1"/>
  <c r="I14" i="2"/>
  <c r="M14" i="2" s="1"/>
  <c r="I18" i="2"/>
  <c r="M18" i="2" s="1"/>
  <c r="I22" i="2"/>
  <c r="M22" i="2" s="1"/>
  <c r="I30" i="2"/>
  <c r="M30" i="2" s="1"/>
  <c r="I34" i="2"/>
  <c r="M34" i="2" s="1"/>
  <c r="I38" i="2"/>
  <c r="M38" i="2" s="1"/>
  <c r="I7" i="2"/>
  <c r="M7" i="2" s="1"/>
  <c r="I23" i="2"/>
  <c r="M23" i="2" s="1"/>
  <c r="I55" i="2"/>
  <c r="M55" i="2" s="1"/>
  <c r="I11" i="2"/>
  <c r="M11" i="2" s="1"/>
  <c r="I27" i="2"/>
  <c r="M27" i="2" s="1"/>
  <c r="I43" i="2"/>
  <c r="M43" i="2" s="1"/>
  <c r="I59" i="2"/>
  <c r="M59" i="2" s="1"/>
  <c r="I15" i="2"/>
  <c r="M15" i="2" s="1"/>
  <c r="I47" i="2"/>
  <c r="M47" i="2" s="1"/>
  <c r="I62" i="2"/>
  <c r="M62" i="2" s="1"/>
  <c r="I19" i="2"/>
  <c r="M19" i="2" s="1"/>
  <c r="I35" i="2"/>
  <c r="M35" i="2" s="1"/>
  <c r="I3" i="2"/>
  <c r="M3" i="2" s="1"/>
  <c r="N35" i="2"/>
  <c r="Q35" i="2" s="1"/>
  <c r="O28" i="2"/>
  <c r="O3" i="2"/>
  <c r="N31" i="2"/>
  <c r="N7" i="2"/>
  <c r="Q7" i="2" s="1"/>
  <c r="O36" i="2"/>
  <c r="O5" i="2"/>
  <c r="Q5" i="2" s="1"/>
  <c r="L64" i="2"/>
  <c r="D22" i="1" s="1"/>
  <c r="O11" i="2"/>
  <c r="N10" i="2"/>
  <c r="Q10" i="2" s="1"/>
  <c r="O41" i="2"/>
  <c r="Q41" i="2" s="1"/>
  <c r="N40" i="2"/>
  <c r="Q40" i="2" s="1"/>
  <c r="O37" i="2"/>
  <c r="Q37" i="2" s="1"/>
  <c r="N32" i="2"/>
  <c r="Q32" i="2" s="1"/>
  <c r="N24" i="2"/>
  <c r="Q24" i="2" s="1"/>
  <c r="N20" i="2"/>
  <c r="Q20" i="2" s="1"/>
  <c r="O17" i="2"/>
  <c r="Q17" i="2" s="1"/>
  <c r="N16" i="2"/>
  <c r="Q16" i="2" s="1"/>
  <c r="N12" i="2"/>
  <c r="Q12" i="2" s="1"/>
  <c r="N8" i="2"/>
  <c r="Q8" i="2" s="1"/>
  <c r="O34" i="2"/>
  <c r="Q34" i="2" s="1"/>
  <c r="N33" i="2"/>
  <c r="Q33" i="2" s="1"/>
  <c r="O30" i="2"/>
  <c r="Q30" i="2" s="1"/>
  <c r="N29" i="2"/>
  <c r="Q29" i="2" s="1"/>
  <c r="P23" i="2"/>
  <c r="Q23" i="2" s="1"/>
  <c r="N21" i="2"/>
  <c r="Q21" i="2" s="1"/>
  <c r="O18" i="2"/>
  <c r="Q18" i="2" s="1"/>
  <c r="O6" i="2"/>
  <c r="Q6" i="2" s="1"/>
  <c r="Q58" i="2"/>
  <c r="Q54" i="2"/>
  <c r="Q50" i="2"/>
  <c r="Q38" i="2"/>
  <c r="Q22" i="2"/>
  <c r="Q46" i="2"/>
  <c r="Q14" i="2"/>
  <c r="Q62" i="2"/>
  <c r="Q42" i="2"/>
  <c r="Q26" i="2"/>
  <c r="Q60" i="2"/>
  <c r="Q52" i="2"/>
  <c r="Q44" i="2"/>
  <c r="Q36" i="2"/>
  <c r="Q28" i="2"/>
  <c r="Q56" i="2"/>
  <c r="Q48" i="2"/>
  <c r="Q4" i="2"/>
  <c r="Q63" i="2"/>
  <c r="Q61" i="2"/>
  <c r="Q59" i="2"/>
  <c r="Q57" i="2"/>
  <c r="Q55" i="2"/>
  <c r="Q53" i="2"/>
  <c r="Q51" i="2"/>
  <c r="Q49" i="2"/>
  <c r="Q47" i="2"/>
  <c r="Q45" i="2"/>
  <c r="Q43" i="2"/>
  <c r="Q39" i="2"/>
  <c r="Q31" i="2"/>
  <c r="Q27" i="2"/>
  <c r="Q25" i="2"/>
  <c r="Q13" i="2"/>
  <c r="Q11" i="2"/>
  <c r="Q9" i="2"/>
  <c r="N3" i="2"/>
  <c r="Q3" i="2" s="1"/>
  <c r="I44" i="2" l="1"/>
  <c r="M44" i="2" s="1"/>
  <c r="J44" i="2"/>
  <c r="I42" i="2"/>
  <c r="M42" i="2" s="1"/>
  <c r="I10" i="2"/>
  <c r="M10" i="2" s="1"/>
  <c r="R10" i="2" s="1"/>
  <c r="I28" i="2"/>
  <c r="M28" i="2" s="1"/>
  <c r="I12" i="2"/>
  <c r="M12" i="2" s="1"/>
  <c r="I49" i="2"/>
  <c r="M49" i="2" s="1"/>
  <c r="K49" i="2"/>
  <c r="K64" i="2" s="1"/>
  <c r="D21" i="1" s="1"/>
  <c r="I46" i="2"/>
  <c r="M46" i="2" s="1"/>
  <c r="K46" i="2"/>
  <c r="I58" i="2"/>
  <c r="M58" i="2" s="1"/>
  <c r="K58" i="2"/>
  <c r="I51" i="2"/>
  <c r="M51" i="2" s="1"/>
  <c r="I53" i="2"/>
  <c r="M53" i="2" s="1"/>
  <c r="J53" i="2"/>
  <c r="I50" i="2"/>
  <c r="M50" i="2" s="1"/>
  <c r="K50" i="2"/>
  <c r="I60" i="2"/>
  <c r="M60" i="2" s="1"/>
  <c r="K60" i="2"/>
  <c r="I31" i="2"/>
  <c r="M31" i="2" s="1"/>
  <c r="R31" i="2" s="1"/>
  <c r="I33" i="2"/>
  <c r="M33" i="2" s="1"/>
  <c r="R33" i="2" s="1"/>
  <c r="I17" i="2"/>
  <c r="M17" i="2" s="1"/>
  <c r="I36" i="2"/>
  <c r="M36" i="2" s="1"/>
  <c r="I20" i="2"/>
  <c r="M20" i="2" s="1"/>
  <c r="R20" i="2" s="1"/>
  <c r="I57" i="2"/>
  <c r="M57" i="2" s="1"/>
  <c r="R57" i="2" s="1"/>
  <c r="J57" i="2"/>
  <c r="I54" i="2"/>
  <c r="M54" i="2" s="1"/>
  <c r="J54" i="2"/>
  <c r="R14" i="2"/>
  <c r="R52" i="2"/>
  <c r="R16" i="2"/>
  <c r="R6" i="2"/>
  <c r="R58" i="2"/>
  <c r="R22" i="2"/>
  <c r="R34" i="2"/>
  <c r="R18" i="2"/>
  <c r="R54" i="2"/>
  <c r="R63" i="2"/>
  <c r="R41" i="2"/>
  <c r="J64" i="2"/>
  <c r="D20" i="1" s="1"/>
  <c r="R30" i="2"/>
  <c r="R46" i="2"/>
  <c r="R38" i="2"/>
  <c r="R24" i="2"/>
  <c r="R48" i="2"/>
  <c r="R56" i="2"/>
  <c r="R9" i="2"/>
  <c r="R17" i="2"/>
  <c r="R49" i="2"/>
  <c r="R50" i="2"/>
  <c r="R25" i="2"/>
  <c r="R26" i="2"/>
  <c r="R11" i="2"/>
  <c r="R27" i="2"/>
  <c r="R43" i="2"/>
  <c r="R59" i="2"/>
  <c r="R32" i="2"/>
  <c r="R42" i="2"/>
  <c r="R12" i="2"/>
  <c r="R28" i="2"/>
  <c r="R36" i="2"/>
  <c r="R44" i="2"/>
  <c r="R60" i="2"/>
  <c r="R62" i="2"/>
  <c r="D28" i="1"/>
  <c r="R19" i="2"/>
  <c r="R35" i="2"/>
  <c r="R51" i="2"/>
  <c r="R5" i="2"/>
  <c r="R13" i="2"/>
  <c r="R21" i="2"/>
  <c r="R29" i="2"/>
  <c r="R37" i="2"/>
  <c r="R45" i="2"/>
  <c r="R53" i="2"/>
  <c r="R61" i="2"/>
  <c r="R8" i="2"/>
  <c r="R40" i="2"/>
  <c r="R15" i="2"/>
  <c r="R23" i="2"/>
  <c r="R39" i="2"/>
  <c r="R47" i="2"/>
  <c r="R55" i="2"/>
  <c r="R4" i="2"/>
  <c r="Q64" i="2"/>
  <c r="R3" i="2"/>
  <c r="D18" i="1"/>
  <c r="M64" i="2" l="1"/>
  <c r="D23" i="1"/>
  <c r="D30" i="1" s="1"/>
  <c r="R64" i="2"/>
  <c r="B6" i="1" s="1"/>
</calcChain>
</file>

<file path=xl/sharedStrings.xml><?xml version="1.0" encoding="utf-8"?>
<sst xmlns="http://schemas.openxmlformats.org/spreadsheetml/2006/main" count="117" uniqueCount="91">
  <si>
    <t>tabela numero de apreensao</t>
  </si>
  <si>
    <t>diaria moto</t>
  </si>
  <si>
    <t>diaria pesado</t>
  </si>
  <si>
    <t>diaria carro</t>
  </si>
  <si>
    <t>valor</t>
  </si>
  <si>
    <t>guincho moto</t>
  </si>
  <si>
    <t>guincho carro</t>
  </si>
  <si>
    <t>guincho pesado</t>
  </si>
  <si>
    <t>moto</t>
  </si>
  <si>
    <t xml:space="preserve">carro </t>
  </si>
  <si>
    <t>pesado</t>
  </si>
  <si>
    <t>diaria</t>
  </si>
  <si>
    <t>carro</t>
  </si>
  <si>
    <t>caminhao</t>
  </si>
  <si>
    <t>guincho</t>
  </si>
  <si>
    <t>totais</t>
  </si>
  <si>
    <t>data entrada</t>
  </si>
  <si>
    <t>data saida</t>
  </si>
  <si>
    <t>veiculo</t>
  </si>
  <si>
    <t>diarias</t>
  </si>
  <si>
    <t>total</t>
  </si>
  <si>
    <t>valor detran</t>
  </si>
  <si>
    <t>total diaria</t>
  </si>
  <si>
    <t xml:space="preserve"> bn</t>
  </si>
  <si>
    <t xml:space="preserve">valor em reais das liberaçoes </t>
  </si>
  <si>
    <t>total diarias</t>
  </si>
  <si>
    <t>tot6al guincho valor</t>
  </si>
  <si>
    <t>placa</t>
  </si>
  <si>
    <t>qoq1g07</t>
  </si>
  <si>
    <t>guu5361</t>
  </si>
  <si>
    <t>hbt4240</t>
  </si>
  <si>
    <t>rux1c81</t>
  </si>
  <si>
    <t>hmo5f63</t>
  </si>
  <si>
    <t>oxi4330</t>
  </si>
  <si>
    <t>mpb4h14</t>
  </si>
  <si>
    <t>gsm9314</t>
  </si>
  <si>
    <t>has4965</t>
  </si>
  <si>
    <t>qqj2e08</t>
  </si>
  <si>
    <t>hcx2790</t>
  </si>
  <si>
    <t>ajq3530</t>
  </si>
  <si>
    <t>hdh1074</t>
  </si>
  <si>
    <t>qqc6f73</t>
  </si>
  <si>
    <t>hme4552</t>
  </si>
  <si>
    <t>hil5864</t>
  </si>
  <si>
    <t>fjk4259</t>
  </si>
  <si>
    <t>jif7e46</t>
  </si>
  <si>
    <t>puc3142</t>
  </si>
  <si>
    <t>nmn38/70</t>
  </si>
  <si>
    <t>grm0130</t>
  </si>
  <si>
    <t>Caminhão do Salvador / Pagou 9.000,00</t>
  </si>
  <si>
    <t>qug1790</t>
  </si>
  <si>
    <t>qww4h20</t>
  </si>
  <si>
    <t>rnu8c32</t>
  </si>
  <si>
    <t>hkm5837</t>
  </si>
  <si>
    <t>hbt4224</t>
  </si>
  <si>
    <t>oxb8813</t>
  </si>
  <si>
    <t>rmg3f11</t>
  </si>
  <si>
    <t>glo1050</t>
  </si>
  <si>
    <t>flo4h86</t>
  </si>
  <si>
    <t>ltk0085</t>
  </si>
  <si>
    <t>pya4j11</t>
  </si>
  <si>
    <t>euj3158</t>
  </si>
  <si>
    <t>rbi7058</t>
  </si>
  <si>
    <t>rmp8c87</t>
  </si>
  <si>
    <t>qps0673</t>
  </si>
  <si>
    <t>grz5101</t>
  </si>
  <si>
    <t>guv5861</t>
  </si>
  <si>
    <t>rga5i11</t>
  </si>
  <si>
    <t>REAL</t>
  </si>
  <si>
    <t>TOTAL ATE LIMITE</t>
  </si>
  <si>
    <t>TOTAL</t>
  </si>
  <si>
    <t>dezembro</t>
  </si>
  <si>
    <t>hhg4596</t>
  </si>
  <si>
    <t>gmx8540</t>
  </si>
  <si>
    <t>hay6f53</t>
  </si>
  <si>
    <t>ors2i97</t>
  </si>
  <si>
    <t>rmd9d05</t>
  </si>
  <si>
    <t>gyw6f53</t>
  </si>
  <si>
    <t>bkf0a90</t>
  </si>
  <si>
    <t>opv6708</t>
  </si>
  <si>
    <t>opn6g34</t>
  </si>
  <si>
    <t>kxe2247</t>
  </si>
  <si>
    <t>pyq6549</t>
  </si>
  <si>
    <t>glk4836</t>
  </si>
  <si>
    <t>msq4707</t>
  </si>
  <si>
    <t>rnu7d41</t>
  </si>
  <si>
    <t>hhu8i39</t>
  </si>
  <si>
    <t>gsb0066</t>
  </si>
  <si>
    <t>hfz9000</t>
  </si>
  <si>
    <t>nmf7c47</t>
  </si>
  <si>
    <t>hfz9195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</si>
</sst>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d/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3" borderId="0" xfId="0" applyFill="1"/>
    <xf numFmtId="44" fontId="0" fillId="0" borderId="0" xfId="1" applyFont="1"/>
    <xf numFmtId="0" fontId="0" fillId="0" borderId="0" xfId="0" applyProtection="1">
      <protection locked="0"/>
    </xf>
    <xf numFmtId="0" fontId="0" fillId="4" borderId="0" xfId="0" applyFill="1" applyProtection="1"/>
    <xf numFmtId="0" fontId="2" fillId="4" borderId="0" xfId="0" applyFont="1" applyFill="1" applyProtection="1"/>
    <xf numFmtId="0" fontId="0" fillId="0" borderId="0" xfId="0" applyProtection="1"/>
    <xf numFmtId="0" fontId="0" fillId="4" borderId="1" xfId="0" applyFill="1" applyBorder="1" applyProtection="1"/>
    <xf numFmtId="44" fontId="0" fillId="4" borderId="1" xfId="0" applyNumberFormat="1" applyFill="1" applyBorder="1" applyProtection="1"/>
    <xf numFmtId="44" fontId="0" fillId="4" borderId="1" xfId="1" applyFont="1" applyFill="1" applyBorder="1" applyProtection="1"/>
    <xf numFmtId="44" fontId="0" fillId="4" borderId="0" xfId="1" applyFont="1" applyFill="1" applyProtection="1"/>
    <xf numFmtId="0" fontId="0" fillId="4" borderId="2" xfId="0" applyFill="1" applyBorder="1" applyProtection="1"/>
    <xf numFmtId="44" fontId="0" fillId="4" borderId="2" xfId="0" applyNumberFormat="1" applyFill="1" applyBorder="1" applyProtection="1"/>
    <xf numFmtId="44" fontId="0" fillId="0" borderId="0" xfId="0" applyNumberFormat="1"/>
    <xf numFmtId="44" fontId="0" fillId="2" borderId="1" xfId="1" applyFont="1" applyFill="1" applyBorder="1"/>
    <xf numFmtId="0" fontId="0" fillId="5" borderId="1" xfId="0" applyFill="1" applyBorder="1"/>
    <xf numFmtId="44" fontId="0" fillId="5" borderId="1" xfId="1" applyFont="1" applyFill="1" applyBorder="1"/>
    <xf numFmtId="44" fontId="0" fillId="5" borderId="0" xfId="1" applyFont="1" applyFill="1" applyBorder="1"/>
    <xf numFmtId="17" fontId="4" fillId="4" borderId="0" xfId="0" applyNumberFormat="1" applyFont="1" applyFill="1" applyProtection="1">
      <protection locked="0"/>
    </xf>
    <xf numFmtId="0" fontId="4" fillId="4" borderId="0" xfId="0" applyFont="1" applyFill="1" applyProtection="1">
      <protection locked="0"/>
    </xf>
    <xf numFmtId="0" fontId="4" fillId="2" borderId="1" xfId="0" applyFont="1" applyFill="1" applyBorder="1" applyProtection="1">
      <protection locked="0"/>
    </xf>
    <xf numFmtId="0" fontId="4" fillId="0" borderId="0" xfId="0" applyFont="1" applyProtection="1">
      <protection locked="0"/>
    </xf>
    <xf numFmtId="164" fontId="0" fillId="4" borderId="0" xfId="0" applyNumberFormat="1" applyFill="1" applyProtection="1">
      <protection locked="0"/>
    </xf>
    <xf numFmtId="164" fontId="3" fillId="4" borderId="0" xfId="0" applyNumberFormat="1" applyFont="1" applyFill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0" borderId="0" xfId="0" applyNumberFormat="1" applyProtection="1"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5"/>
  <sheetViews>
    <sheetView tabSelected="1" workbookViewId="0">
      <selection activeCell="V14" sqref="V14"/>
    </sheetView>
  </sheetViews>
  <sheetFormatPr defaultRowHeight="15.75" x14ac:dyDescent="0.25"/>
  <cols>
    <col min="1" max="1" width="12.42578125" style="21" customWidth="1"/>
    <col min="2" max="2" width="12.7109375" style="25" bestFit="1" customWidth="1"/>
    <col min="3" max="3" width="11.7109375" style="25" bestFit="1" customWidth="1"/>
    <col min="4" max="4" width="5.85546875" style="21" bestFit="1" customWidth="1"/>
    <col min="5" max="5" width="5.7109375" style="21" bestFit="1" customWidth="1"/>
    <col min="6" max="6" width="7.140625" style="21" customWidth="1"/>
    <col min="7" max="7" width="5.7109375" style="6" bestFit="1" customWidth="1"/>
    <col min="8" max="8" width="12.140625" style="6" bestFit="1" customWidth="1"/>
    <col min="9" max="9" width="13.28515625" style="6" bestFit="1" customWidth="1"/>
    <col min="10" max="11" width="6" style="6" bestFit="1" customWidth="1"/>
    <col min="12" max="12" width="7" style="6" bestFit="1" customWidth="1"/>
    <col min="13" max="13" width="13.28515625" style="6" bestFit="1" customWidth="1"/>
    <col min="14" max="17" width="7" style="6" bestFit="1" customWidth="1"/>
    <col min="18" max="18" width="14.85546875" style="6" bestFit="1" customWidth="1"/>
    <col min="19" max="19" width="11.7109375" style="6" bestFit="1" customWidth="1"/>
    <col min="20" max="20" width="23.140625" style="6" bestFit="1" customWidth="1"/>
    <col min="21" max="21" width="18.140625" style="3" customWidth="1"/>
    <col min="22" max="22" width="5" style="3" customWidth="1"/>
    <col min="23" max="23" width="17.5703125" style="3" bestFit="1" customWidth="1"/>
    <col min="24" max="24" width="16.28515625" style="3" customWidth="1"/>
    <col min="25" max="16384" width="9.140625" style="3"/>
  </cols>
  <sheetData>
    <row r="1" spans="1:20" x14ac:dyDescent="0.25">
      <c r="A1" s="18"/>
      <c r="B1" s="22" t="s">
        <v>71</v>
      </c>
      <c r="C1" s="22"/>
      <c r="D1" s="19" t="s">
        <v>18</v>
      </c>
      <c r="E1" s="19"/>
      <c r="F1" s="19"/>
      <c r="G1" s="4"/>
      <c r="H1" s="4"/>
      <c r="I1" s="4"/>
      <c r="J1" s="4"/>
      <c r="K1" s="4"/>
      <c r="L1" s="4"/>
      <c r="M1" s="4"/>
      <c r="N1" s="5" t="s">
        <v>4</v>
      </c>
      <c r="O1" s="4"/>
      <c r="P1" s="4"/>
      <c r="Q1" s="4"/>
      <c r="R1" s="4"/>
    </row>
    <row r="2" spans="1:20" x14ac:dyDescent="0.25">
      <c r="A2" s="19" t="s">
        <v>27</v>
      </c>
      <c r="B2" s="23" t="s">
        <v>16</v>
      </c>
      <c r="C2" s="23" t="s">
        <v>17</v>
      </c>
      <c r="D2" s="19" t="s">
        <v>12</v>
      </c>
      <c r="E2" s="19" t="s">
        <v>8</v>
      </c>
      <c r="F2" s="19" t="s">
        <v>13</v>
      </c>
      <c r="G2" s="5" t="s">
        <v>19</v>
      </c>
      <c r="H2" s="5" t="s">
        <v>69</v>
      </c>
      <c r="I2" s="5" t="s">
        <v>68</v>
      </c>
      <c r="J2" s="5" t="s">
        <v>12</v>
      </c>
      <c r="K2" s="5" t="s">
        <v>8</v>
      </c>
      <c r="L2" s="5" t="s">
        <v>10</v>
      </c>
      <c r="M2" s="5" t="s">
        <v>22</v>
      </c>
      <c r="N2" s="5" t="s">
        <v>14</v>
      </c>
      <c r="O2" s="5" t="s">
        <v>14</v>
      </c>
      <c r="P2" s="5" t="s">
        <v>14</v>
      </c>
      <c r="Q2" s="4" t="s">
        <v>4</v>
      </c>
      <c r="R2" s="4" t="s">
        <v>20</v>
      </c>
    </row>
    <row r="3" spans="1:20" x14ac:dyDescent="0.25">
      <c r="A3" s="20" t="s">
        <v>28</v>
      </c>
      <c r="B3" s="24">
        <v>44890</v>
      </c>
      <c r="C3" s="24">
        <v>44896</v>
      </c>
      <c r="D3" s="20"/>
      <c r="E3" s="20">
        <v>1</v>
      </c>
      <c r="F3" s="20"/>
      <c r="G3" s="7">
        <f>C3-B3</f>
        <v>6</v>
      </c>
      <c r="H3" s="7">
        <f>IF(G3&gt;=180,180,G3)</f>
        <v>6</v>
      </c>
      <c r="I3" s="8">
        <f t="shared" ref="I3:I34" si="0">(D3*$T$13*H3)+(E3*$T$14*H3)+(F3*$T$15*H3)</f>
        <v>171.72</v>
      </c>
      <c r="J3" s="7">
        <f t="shared" ref="J3" si="1">IF(D3=1,G3*$T$13,0)</f>
        <v>0</v>
      </c>
      <c r="K3" s="7">
        <f>IF(E3=1,H3*$T$14,0)</f>
        <v>171.72</v>
      </c>
      <c r="L3" s="7">
        <f>IF(F3=1,H3*$T$15,0)</f>
        <v>0</v>
      </c>
      <c r="M3" s="8">
        <f>I3</f>
        <v>171.72</v>
      </c>
      <c r="N3" s="7">
        <f t="shared" ref="N3:N34" si="2">IF(D3=1,$T$8,0)</f>
        <v>0</v>
      </c>
      <c r="O3" s="7">
        <f t="shared" ref="O3:O34" si="3">IF(E3=1,$T$9,0)</f>
        <v>166.96</v>
      </c>
      <c r="P3" s="7">
        <f t="shared" ref="P3:P34" si="4">IF(F3=1,$T$10,0)</f>
        <v>0</v>
      </c>
      <c r="Q3" s="7">
        <f>N3+O3+P3</f>
        <v>166.96</v>
      </c>
      <c r="R3" s="8">
        <f>M3+Q3</f>
        <v>338.68</v>
      </c>
    </row>
    <row r="4" spans="1:20" x14ac:dyDescent="0.25">
      <c r="A4" s="20" t="s">
        <v>29</v>
      </c>
      <c r="B4" s="24">
        <v>44893</v>
      </c>
      <c r="C4" s="24">
        <v>44896</v>
      </c>
      <c r="D4" s="20">
        <v>0</v>
      </c>
      <c r="E4" s="20">
        <v>0</v>
      </c>
      <c r="F4" s="20">
        <v>0</v>
      </c>
      <c r="G4" s="7">
        <f t="shared" ref="G4:G61" si="5">C4-B4</f>
        <v>3</v>
      </c>
      <c r="H4" s="7">
        <f t="shared" ref="H4:H61" si="6">IF(G4&gt;=180,180,G4)</f>
        <v>3</v>
      </c>
      <c r="I4" s="8">
        <f t="shared" si="0"/>
        <v>0</v>
      </c>
      <c r="J4" s="7">
        <f>IF(D4=1,H4*$T$13,0)</f>
        <v>0</v>
      </c>
      <c r="K4" s="7">
        <f t="shared" ref="K4:K61" si="7">IF(E4=1,H4*$T$14,0)</f>
        <v>0</v>
      </c>
      <c r="L4" s="7">
        <f t="shared" ref="L4:L61" si="8">IF(F4=1,H4*$T$15,0)</f>
        <v>0</v>
      </c>
      <c r="M4" s="8">
        <f t="shared" ref="M4:M61" si="9">I4</f>
        <v>0</v>
      </c>
      <c r="N4" s="7">
        <f t="shared" si="2"/>
        <v>0</v>
      </c>
      <c r="O4" s="7">
        <f t="shared" si="3"/>
        <v>0</v>
      </c>
      <c r="P4" s="7">
        <f t="shared" si="4"/>
        <v>0</v>
      </c>
      <c r="Q4" s="7">
        <f t="shared" ref="Q4:Q61" si="10">N4+O4+P4</f>
        <v>0</v>
      </c>
      <c r="R4" s="8">
        <f>M4+Q4</f>
        <v>0</v>
      </c>
    </row>
    <row r="5" spans="1:20" x14ac:dyDescent="0.25">
      <c r="A5" s="20" t="s">
        <v>30</v>
      </c>
      <c r="B5" s="24">
        <v>44887</v>
      </c>
      <c r="C5" s="24">
        <v>44897</v>
      </c>
      <c r="D5" s="20"/>
      <c r="E5" s="20">
        <v>1</v>
      </c>
      <c r="F5" s="20"/>
      <c r="G5" s="7">
        <f t="shared" si="5"/>
        <v>10</v>
      </c>
      <c r="H5" s="7">
        <f t="shared" si="6"/>
        <v>10</v>
      </c>
      <c r="I5" s="8">
        <f t="shared" si="0"/>
        <v>286.2</v>
      </c>
      <c r="J5" s="7">
        <f t="shared" ref="J5:J61" si="11">IF(D5=1,H5*$T$13,0)</f>
        <v>0</v>
      </c>
      <c r="K5" s="7">
        <f t="shared" si="7"/>
        <v>286.2</v>
      </c>
      <c r="L5" s="7">
        <f t="shared" si="8"/>
        <v>0</v>
      </c>
      <c r="M5" s="8">
        <f t="shared" si="9"/>
        <v>286.2</v>
      </c>
      <c r="N5" s="7">
        <f t="shared" si="2"/>
        <v>0</v>
      </c>
      <c r="O5" s="7">
        <f t="shared" si="3"/>
        <v>166.96</v>
      </c>
      <c r="P5" s="7">
        <f t="shared" si="4"/>
        <v>0</v>
      </c>
      <c r="Q5" s="7">
        <f t="shared" si="10"/>
        <v>166.96</v>
      </c>
      <c r="R5" s="8">
        <f>M5+Q5</f>
        <v>453.15999999999997</v>
      </c>
    </row>
    <row r="6" spans="1:20" x14ac:dyDescent="0.25">
      <c r="A6" s="20" t="s">
        <v>31</v>
      </c>
      <c r="B6" s="24">
        <v>44899</v>
      </c>
      <c r="C6" s="24">
        <v>44900</v>
      </c>
      <c r="D6" s="20"/>
      <c r="E6" s="20">
        <v>1</v>
      </c>
      <c r="F6" s="20"/>
      <c r="G6" s="7">
        <f t="shared" si="5"/>
        <v>1</v>
      </c>
      <c r="H6" s="7">
        <f t="shared" si="6"/>
        <v>1</v>
      </c>
      <c r="I6" s="8">
        <f t="shared" si="0"/>
        <v>28.62</v>
      </c>
      <c r="J6" s="7">
        <f t="shared" si="11"/>
        <v>0</v>
      </c>
      <c r="K6" s="7">
        <f t="shared" si="7"/>
        <v>28.62</v>
      </c>
      <c r="L6" s="7">
        <f t="shared" si="8"/>
        <v>0</v>
      </c>
      <c r="M6" s="8">
        <f t="shared" si="9"/>
        <v>28.62</v>
      </c>
      <c r="N6" s="7">
        <f t="shared" si="2"/>
        <v>0</v>
      </c>
      <c r="O6" s="7">
        <f t="shared" si="3"/>
        <v>166.96</v>
      </c>
      <c r="P6" s="7">
        <f t="shared" si="4"/>
        <v>0</v>
      </c>
      <c r="Q6" s="7">
        <f t="shared" si="10"/>
        <v>166.96</v>
      </c>
      <c r="R6" s="8">
        <f>M6+Q6</f>
        <v>195.58</v>
      </c>
    </row>
    <row r="7" spans="1:20" x14ac:dyDescent="0.25">
      <c r="A7" s="20" t="s">
        <v>32</v>
      </c>
      <c r="B7" s="24">
        <v>44896</v>
      </c>
      <c r="C7" s="24">
        <v>44900</v>
      </c>
      <c r="D7" s="20">
        <v>1</v>
      </c>
      <c r="E7" s="20"/>
      <c r="F7" s="20"/>
      <c r="G7" s="7">
        <f t="shared" si="5"/>
        <v>4</v>
      </c>
      <c r="H7" s="7">
        <f t="shared" si="6"/>
        <v>4</v>
      </c>
      <c r="I7" s="8">
        <f t="shared" si="0"/>
        <v>190.8</v>
      </c>
      <c r="J7" s="7">
        <f t="shared" si="11"/>
        <v>190.8</v>
      </c>
      <c r="K7" s="7">
        <f t="shared" si="7"/>
        <v>0</v>
      </c>
      <c r="L7" s="7">
        <f t="shared" si="8"/>
        <v>0</v>
      </c>
      <c r="M7" s="8">
        <f t="shared" si="9"/>
        <v>190.8</v>
      </c>
      <c r="N7" s="7">
        <f t="shared" si="2"/>
        <v>262.36</v>
      </c>
      <c r="O7" s="7">
        <f t="shared" si="3"/>
        <v>0</v>
      </c>
      <c r="P7" s="7">
        <f t="shared" si="4"/>
        <v>0</v>
      </c>
      <c r="Q7" s="7">
        <f t="shared" si="10"/>
        <v>262.36</v>
      </c>
      <c r="R7" s="8" t="s">
        <v>23</v>
      </c>
      <c r="S7" s="4" t="s">
        <v>14</v>
      </c>
      <c r="T7" s="4"/>
    </row>
    <row r="8" spans="1:20" x14ac:dyDescent="0.25">
      <c r="A8" s="20" t="s">
        <v>33</v>
      </c>
      <c r="B8" s="24">
        <v>44895</v>
      </c>
      <c r="C8" s="24">
        <v>44900</v>
      </c>
      <c r="D8" s="20">
        <v>1</v>
      </c>
      <c r="E8" s="20"/>
      <c r="F8" s="20"/>
      <c r="G8" s="7">
        <f t="shared" si="5"/>
        <v>5</v>
      </c>
      <c r="H8" s="7">
        <f t="shared" si="6"/>
        <v>5</v>
      </c>
      <c r="I8" s="8">
        <f t="shared" si="0"/>
        <v>238.5</v>
      </c>
      <c r="J8" s="7">
        <f t="shared" si="11"/>
        <v>238.5</v>
      </c>
      <c r="K8" s="7">
        <f t="shared" si="7"/>
        <v>0</v>
      </c>
      <c r="L8" s="7">
        <f t="shared" si="8"/>
        <v>0</v>
      </c>
      <c r="M8" s="8">
        <f t="shared" si="9"/>
        <v>238.5</v>
      </c>
      <c r="N8" s="7">
        <f t="shared" si="2"/>
        <v>262.36</v>
      </c>
      <c r="O8" s="7">
        <f t="shared" si="3"/>
        <v>0</v>
      </c>
      <c r="P8" s="7">
        <f t="shared" si="4"/>
        <v>0</v>
      </c>
      <c r="Q8" s="7">
        <f t="shared" si="10"/>
        <v>262.36</v>
      </c>
      <c r="R8" s="8">
        <f t="shared" ref="R8:R39" si="12">M8+Q8</f>
        <v>500.86</v>
      </c>
      <c r="S8" s="4" t="s">
        <v>12</v>
      </c>
      <c r="T8" s="9">
        <f>entradas!$D$10</f>
        <v>262.36</v>
      </c>
    </row>
    <row r="9" spans="1:20" x14ac:dyDescent="0.25">
      <c r="A9" s="20" t="s">
        <v>34</v>
      </c>
      <c r="B9" s="24">
        <v>44891</v>
      </c>
      <c r="C9" s="24">
        <v>44900</v>
      </c>
      <c r="D9" s="20">
        <v>1</v>
      </c>
      <c r="E9" s="20"/>
      <c r="F9" s="20"/>
      <c r="G9" s="7">
        <f t="shared" si="5"/>
        <v>9</v>
      </c>
      <c r="H9" s="7">
        <f t="shared" si="6"/>
        <v>9</v>
      </c>
      <c r="I9" s="8">
        <f t="shared" si="0"/>
        <v>429.3</v>
      </c>
      <c r="J9" s="7">
        <f t="shared" si="11"/>
        <v>429.3</v>
      </c>
      <c r="K9" s="7">
        <f t="shared" si="7"/>
        <v>0</v>
      </c>
      <c r="L9" s="7">
        <f t="shared" si="8"/>
        <v>0</v>
      </c>
      <c r="M9" s="8">
        <f t="shared" si="9"/>
        <v>429.3</v>
      </c>
      <c r="N9" s="7">
        <f t="shared" si="2"/>
        <v>262.36</v>
      </c>
      <c r="O9" s="7">
        <f t="shared" si="3"/>
        <v>0</v>
      </c>
      <c r="P9" s="7">
        <f t="shared" si="4"/>
        <v>0</v>
      </c>
      <c r="Q9" s="7">
        <f t="shared" si="10"/>
        <v>262.36</v>
      </c>
      <c r="R9" s="8">
        <f t="shared" si="12"/>
        <v>691.66000000000008</v>
      </c>
      <c r="S9" s="4" t="s">
        <v>8</v>
      </c>
      <c r="T9" s="9">
        <f>entradas!$D$11</f>
        <v>166.96</v>
      </c>
    </row>
    <row r="10" spans="1:20" x14ac:dyDescent="0.25">
      <c r="A10" s="20" t="s">
        <v>35</v>
      </c>
      <c r="B10" s="24">
        <v>44899</v>
      </c>
      <c r="C10" s="24">
        <v>44900</v>
      </c>
      <c r="D10" s="20">
        <v>1</v>
      </c>
      <c r="E10" s="20"/>
      <c r="F10" s="20"/>
      <c r="G10" s="7">
        <f t="shared" si="5"/>
        <v>1</v>
      </c>
      <c r="H10" s="7">
        <f t="shared" si="6"/>
        <v>1</v>
      </c>
      <c r="I10" s="8">
        <f t="shared" si="0"/>
        <v>47.7</v>
      </c>
      <c r="J10" s="7">
        <f t="shared" si="11"/>
        <v>47.7</v>
      </c>
      <c r="K10" s="7">
        <f t="shared" si="7"/>
        <v>0</v>
      </c>
      <c r="L10" s="7">
        <f t="shared" si="8"/>
        <v>0</v>
      </c>
      <c r="M10" s="8">
        <f t="shared" si="9"/>
        <v>47.7</v>
      </c>
      <c r="N10" s="7">
        <f t="shared" si="2"/>
        <v>262.36</v>
      </c>
      <c r="O10" s="7">
        <f t="shared" si="3"/>
        <v>0</v>
      </c>
      <c r="P10" s="7">
        <f t="shared" si="4"/>
        <v>0</v>
      </c>
      <c r="Q10" s="7">
        <f t="shared" si="10"/>
        <v>262.36</v>
      </c>
      <c r="R10" s="8">
        <f t="shared" si="12"/>
        <v>310.06</v>
      </c>
      <c r="S10" s="4" t="s">
        <v>10</v>
      </c>
      <c r="T10" s="9">
        <f>entradas!$D$12</f>
        <v>348.23</v>
      </c>
    </row>
    <row r="11" spans="1:20" x14ac:dyDescent="0.25">
      <c r="A11" s="20" t="s">
        <v>36</v>
      </c>
      <c r="B11" s="24">
        <v>44899</v>
      </c>
      <c r="C11" s="24">
        <v>44900</v>
      </c>
      <c r="D11" s="20"/>
      <c r="E11" s="20">
        <v>1</v>
      </c>
      <c r="F11" s="20"/>
      <c r="G11" s="7">
        <f t="shared" si="5"/>
        <v>1</v>
      </c>
      <c r="H11" s="7">
        <f t="shared" si="6"/>
        <v>1</v>
      </c>
      <c r="I11" s="8">
        <f t="shared" si="0"/>
        <v>28.62</v>
      </c>
      <c r="J11" s="7">
        <f t="shared" si="11"/>
        <v>0</v>
      </c>
      <c r="K11" s="7">
        <f t="shared" si="7"/>
        <v>28.62</v>
      </c>
      <c r="L11" s="7">
        <f t="shared" si="8"/>
        <v>0</v>
      </c>
      <c r="M11" s="8">
        <f t="shared" si="9"/>
        <v>28.62</v>
      </c>
      <c r="N11" s="7">
        <f t="shared" si="2"/>
        <v>0</v>
      </c>
      <c r="O11" s="7">
        <f t="shared" si="3"/>
        <v>166.96</v>
      </c>
      <c r="P11" s="7">
        <f t="shared" si="4"/>
        <v>0</v>
      </c>
      <c r="Q11" s="7">
        <f t="shared" si="10"/>
        <v>166.96</v>
      </c>
      <c r="R11" s="8">
        <f t="shared" si="12"/>
        <v>195.58</v>
      </c>
      <c r="S11" s="4"/>
      <c r="T11" s="4"/>
    </row>
    <row r="12" spans="1:20" x14ac:dyDescent="0.25">
      <c r="A12" s="20" t="s">
        <v>37</v>
      </c>
      <c r="B12" s="24">
        <v>44898</v>
      </c>
      <c r="C12" s="24">
        <v>44900</v>
      </c>
      <c r="D12" s="20">
        <v>1</v>
      </c>
      <c r="E12" s="20"/>
      <c r="F12" s="20"/>
      <c r="G12" s="7">
        <f t="shared" si="5"/>
        <v>2</v>
      </c>
      <c r="H12" s="7">
        <f t="shared" si="6"/>
        <v>2</v>
      </c>
      <c r="I12" s="8">
        <f t="shared" si="0"/>
        <v>95.4</v>
      </c>
      <c r="J12" s="7">
        <f t="shared" si="11"/>
        <v>95.4</v>
      </c>
      <c r="K12" s="7">
        <f t="shared" si="7"/>
        <v>0</v>
      </c>
      <c r="L12" s="7">
        <f t="shared" si="8"/>
        <v>0</v>
      </c>
      <c r="M12" s="8">
        <f t="shared" si="9"/>
        <v>95.4</v>
      </c>
      <c r="N12" s="7">
        <f t="shared" si="2"/>
        <v>262.36</v>
      </c>
      <c r="O12" s="7">
        <f t="shared" si="3"/>
        <v>0</v>
      </c>
      <c r="P12" s="7">
        <f t="shared" si="4"/>
        <v>0</v>
      </c>
      <c r="Q12" s="7">
        <f t="shared" si="10"/>
        <v>262.36</v>
      </c>
      <c r="R12" s="8">
        <f t="shared" si="12"/>
        <v>357.76</v>
      </c>
      <c r="S12" s="4" t="s">
        <v>11</v>
      </c>
      <c r="T12" s="10"/>
    </row>
    <row r="13" spans="1:20" x14ac:dyDescent="0.25">
      <c r="A13" s="20" t="s">
        <v>38</v>
      </c>
      <c r="B13" s="24">
        <v>44650</v>
      </c>
      <c r="C13" s="24">
        <v>44901</v>
      </c>
      <c r="D13" s="20">
        <v>0</v>
      </c>
      <c r="E13" s="20">
        <v>0</v>
      </c>
      <c r="F13" s="20">
        <v>0</v>
      </c>
      <c r="G13" s="7">
        <f t="shared" si="5"/>
        <v>251</v>
      </c>
      <c r="H13" s="7">
        <f t="shared" si="6"/>
        <v>180</v>
      </c>
      <c r="I13" s="8">
        <f t="shared" si="0"/>
        <v>0</v>
      </c>
      <c r="J13" s="7">
        <f t="shared" si="11"/>
        <v>0</v>
      </c>
      <c r="K13" s="7">
        <f t="shared" si="7"/>
        <v>0</v>
      </c>
      <c r="L13" s="7">
        <f t="shared" si="8"/>
        <v>0</v>
      </c>
      <c r="M13" s="8">
        <f t="shared" si="9"/>
        <v>0</v>
      </c>
      <c r="N13" s="7">
        <f t="shared" si="2"/>
        <v>0</v>
      </c>
      <c r="O13" s="7">
        <f t="shared" si="3"/>
        <v>0</v>
      </c>
      <c r="P13" s="7">
        <f t="shared" si="4"/>
        <v>0</v>
      </c>
      <c r="Q13" s="7">
        <f t="shared" si="10"/>
        <v>0</v>
      </c>
      <c r="R13" s="8">
        <f t="shared" si="12"/>
        <v>0</v>
      </c>
      <c r="S13" s="4" t="s">
        <v>9</v>
      </c>
      <c r="T13" s="8">
        <f>entradas!$D$5</f>
        <v>47.7</v>
      </c>
    </row>
    <row r="14" spans="1:20" x14ac:dyDescent="0.25">
      <c r="A14" s="20" t="s">
        <v>39</v>
      </c>
      <c r="B14" s="24">
        <v>44881</v>
      </c>
      <c r="C14" s="24">
        <v>44901</v>
      </c>
      <c r="D14" s="20">
        <v>1</v>
      </c>
      <c r="E14" s="20"/>
      <c r="F14" s="20"/>
      <c r="G14" s="7">
        <f t="shared" si="5"/>
        <v>20</v>
      </c>
      <c r="H14" s="7">
        <f t="shared" si="6"/>
        <v>20</v>
      </c>
      <c r="I14" s="8">
        <f t="shared" si="0"/>
        <v>954</v>
      </c>
      <c r="J14" s="7">
        <f t="shared" si="11"/>
        <v>954</v>
      </c>
      <c r="K14" s="7">
        <f t="shared" si="7"/>
        <v>0</v>
      </c>
      <c r="L14" s="7">
        <f t="shared" si="8"/>
        <v>0</v>
      </c>
      <c r="M14" s="8">
        <f t="shared" si="9"/>
        <v>954</v>
      </c>
      <c r="N14" s="7">
        <f t="shared" si="2"/>
        <v>262.36</v>
      </c>
      <c r="O14" s="7">
        <f t="shared" si="3"/>
        <v>0</v>
      </c>
      <c r="P14" s="7">
        <f t="shared" si="4"/>
        <v>0</v>
      </c>
      <c r="Q14" s="7">
        <f t="shared" si="10"/>
        <v>262.36</v>
      </c>
      <c r="R14" s="8">
        <f t="shared" si="12"/>
        <v>1216.3600000000001</v>
      </c>
      <c r="S14" s="4" t="s">
        <v>8</v>
      </c>
      <c r="T14" s="8">
        <f>entradas!$D$6</f>
        <v>28.62</v>
      </c>
    </row>
    <row r="15" spans="1:20" x14ac:dyDescent="0.25">
      <c r="A15" s="20" t="s">
        <v>40</v>
      </c>
      <c r="B15" s="24">
        <v>44881</v>
      </c>
      <c r="C15" s="24">
        <v>44901</v>
      </c>
      <c r="D15" s="20">
        <v>1</v>
      </c>
      <c r="E15" s="20"/>
      <c r="F15" s="20"/>
      <c r="G15" s="7">
        <f t="shared" si="5"/>
        <v>20</v>
      </c>
      <c r="H15" s="7">
        <f t="shared" si="6"/>
        <v>20</v>
      </c>
      <c r="I15" s="8">
        <f t="shared" si="0"/>
        <v>954</v>
      </c>
      <c r="J15" s="7">
        <f t="shared" si="11"/>
        <v>954</v>
      </c>
      <c r="K15" s="7">
        <f t="shared" si="7"/>
        <v>0</v>
      </c>
      <c r="L15" s="7">
        <f t="shared" si="8"/>
        <v>0</v>
      </c>
      <c r="M15" s="8">
        <f t="shared" si="9"/>
        <v>954</v>
      </c>
      <c r="N15" s="7">
        <f t="shared" si="2"/>
        <v>262.36</v>
      </c>
      <c r="O15" s="7">
        <f t="shared" si="3"/>
        <v>0</v>
      </c>
      <c r="P15" s="7">
        <f t="shared" si="4"/>
        <v>0</v>
      </c>
      <c r="Q15" s="7">
        <f t="shared" si="10"/>
        <v>262.36</v>
      </c>
      <c r="R15" s="8">
        <f t="shared" si="12"/>
        <v>1216.3600000000001</v>
      </c>
      <c r="S15" s="4" t="s">
        <v>10</v>
      </c>
      <c r="T15" s="8">
        <f>entradas!$D$7</f>
        <v>57.24</v>
      </c>
    </row>
    <row r="16" spans="1:20" x14ac:dyDescent="0.25">
      <c r="A16" s="20" t="s">
        <v>41</v>
      </c>
      <c r="B16" s="24">
        <v>44898</v>
      </c>
      <c r="C16" s="24">
        <v>44902</v>
      </c>
      <c r="D16" s="20">
        <v>1</v>
      </c>
      <c r="E16" s="20"/>
      <c r="F16" s="20"/>
      <c r="G16" s="7">
        <f t="shared" si="5"/>
        <v>4</v>
      </c>
      <c r="H16" s="7">
        <f t="shared" si="6"/>
        <v>4</v>
      </c>
      <c r="I16" s="8">
        <f t="shared" si="0"/>
        <v>190.8</v>
      </c>
      <c r="J16" s="7">
        <f t="shared" si="11"/>
        <v>190.8</v>
      </c>
      <c r="K16" s="7">
        <f t="shared" si="7"/>
        <v>0</v>
      </c>
      <c r="L16" s="7">
        <f t="shared" si="8"/>
        <v>0</v>
      </c>
      <c r="M16" s="8">
        <f t="shared" si="9"/>
        <v>190.8</v>
      </c>
      <c r="N16" s="7">
        <f t="shared" si="2"/>
        <v>262.36</v>
      </c>
      <c r="O16" s="7">
        <f t="shared" si="3"/>
        <v>0</v>
      </c>
      <c r="P16" s="7">
        <f t="shared" si="4"/>
        <v>0</v>
      </c>
      <c r="Q16" s="7">
        <f t="shared" si="10"/>
        <v>262.36</v>
      </c>
      <c r="R16" s="8">
        <f t="shared" si="12"/>
        <v>453.16</v>
      </c>
    </row>
    <row r="17" spans="1:21" x14ac:dyDescent="0.25">
      <c r="A17" s="20" t="s">
        <v>42</v>
      </c>
      <c r="B17" s="24">
        <v>44897</v>
      </c>
      <c r="C17" s="24">
        <v>44902</v>
      </c>
      <c r="D17" s="20"/>
      <c r="E17" s="20">
        <v>1</v>
      </c>
      <c r="F17" s="20"/>
      <c r="G17" s="7">
        <f t="shared" si="5"/>
        <v>5</v>
      </c>
      <c r="H17" s="7">
        <f t="shared" si="6"/>
        <v>5</v>
      </c>
      <c r="I17" s="8">
        <f t="shared" si="0"/>
        <v>143.1</v>
      </c>
      <c r="J17" s="7">
        <f t="shared" si="11"/>
        <v>0</v>
      </c>
      <c r="K17" s="7">
        <f t="shared" si="7"/>
        <v>143.1</v>
      </c>
      <c r="L17" s="7">
        <f t="shared" si="8"/>
        <v>0</v>
      </c>
      <c r="M17" s="8">
        <f t="shared" si="9"/>
        <v>143.1</v>
      </c>
      <c r="N17" s="7">
        <f t="shared" si="2"/>
        <v>0</v>
      </c>
      <c r="O17" s="7">
        <f t="shared" si="3"/>
        <v>166.96</v>
      </c>
      <c r="P17" s="7">
        <f t="shared" si="4"/>
        <v>0</v>
      </c>
      <c r="Q17" s="7">
        <f t="shared" si="10"/>
        <v>166.96</v>
      </c>
      <c r="R17" s="8">
        <f t="shared" si="12"/>
        <v>310.06</v>
      </c>
    </row>
    <row r="18" spans="1:21" x14ac:dyDescent="0.25">
      <c r="A18" s="20" t="s">
        <v>43</v>
      </c>
      <c r="B18" s="24">
        <v>44900</v>
      </c>
      <c r="C18" s="24">
        <v>44902</v>
      </c>
      <c r="D18" s="20"/>
      <c r="E18" s="20">
        <v>1</v>
      </c>
      <c r="F18" s="20"/>
      <c r="G18" s="7">
        <f t="shared" si="5"/>
        <v>2</v>
      </c>
      <c r="H18" s="7">
        <f t="shared" si="6"/>
        <v>2</v>
      </c>
      <c r="I18" s="8">
        <f t="shared" si="0"/>
        <v>57.24</v>
      </c>
      <c r="J18" s="7">
        <f t="shared" si="11"/>
        <v>0</v>
      </c>
      <c r="K18" s="7">
        <f t="shared" si="7"/>
        <v>57.24</v>
      </c>
      <c r="L18" s="7">
        <f t="shared" si="8"/>
        <v>0</v>
      </c>
      <c r="M18" s="8">
        <f t="shared" si="9"/>
        <v>57.24</v>
      </c>
      <c r="N18" s="7">
        <f t="shared" si="2"/>
        <v>0</v>
      </c>
      <c r="O18" s="7">
        <f t="shared" si="3"/>
        <v>166.96</v>
      </c>
      <c r="P18" s="7">
        <f t="shared" si="4"/>
        <v>0</v>
      </c>
      <c r="Q18" s="7">
        <f t="shared" si="10"/>
        <v>166.96</v>
      </c>
      <c r="R18" s="8">
        <f t="shared" si="12"/>
        <v>224.20000000000002</v>
      </c>
    </row>
    <row r="19" spans="1:21" x14ac:dyDescent="0.25">
      <c r="A19" s="20" t="s">
        <v>44</v>
      </c>
      <c r="B19" s="24">
        <v>44894</v>
      </c>
      <c r="C19" s="24">
        <v>44902</v>
      </c>
      <c r="D19" s="20">
        <v>1</v>
      </c>
      <c r="E19" s="20"/>
      <c r="F19" s="20"/>
      <c r="G19" s="7">
        <f t="shared" si="5"/>
        <v>8</v>
      </c>
      <c r="H19" s="7">
        <f t="shared" si="6"/>
        <v>8</v>
      </c>
      <c r="I19" s="8">
        <f t="shared" si="0"/>
        <v>381.6</v>
      </c>
      <c r="J19" s="7">
        <f t="shared" si="11"/>
        <v>381.6</v>
      </c>
      <c r="K19" s="7">
        <f t="shared" si="7"/>
        <v>0</v>
      </c>
      <c r="L19" s="7">
        <f t="shared" si="8"/>
        <v>0</v>
      </c>
      <c r="M19" s="8">
        <f t="shared" si="9"/>
        <v>381.6</v>
      </c>
      <c r="N19" s="7">
        <f t="shared" si="2"/>
        <v>262.36</v>
      </c>
      <c r="O19" s="7">
        <f t="shared" si="3"/>
        <v>0</v>
      </c>
      <c r="P19" s="7">
        <f t="shared" si="4"/>
        <v>0</v>
      </c>
      <c r="Q19" s="7">
        <f t="shared" si="10"/>
        <v>262.36</v>
      </c>
      <c r="R19" s="8">
        <f t="shared" si="12"/>
        <v>643.96</v>
      </c>
    </row>
    <row r="20" spans="1:21" x14ac:dyDescent="0.25">
      <c r="A20" s="20" t="s">
        <v>45</v>
      </c>
      <c r="B20" s="24">
        <v>44900</v>
      </c>
      <c r="C20" s="24">
        <v>44902</v>
      </c>
      <c r="D20" s="20">
        <v>1</v>
      </c>
      <c r="E20" s="20"/>
      <c r="F20" s="20"/>
      <c r="G20" s="7">
        <f t="shared" si="5"/>
        <v>2</v>
      </c>
      <c r="H20" s="7">
        <f t="shared" si="6"/>
        <v>2</v>
      </c>
      <c r="I20" s="8">
        <f t="shared" si="0"/>
        <v>95.4</v>
      </c>
      <c r="J20" s="7">
        <f t="shared" si="11"/>
        <v>95.4</v>
      </c>
      <c r="K20" s="7">
        <f t="shared" si="7"/>
        <v>0</v>
      </c>
      <c r="L20" s="7">
        <f t="shared" si="8"/>
        <v>0</v>
      </c>
      <c r="M20" s="8">
        <f t="shared" si="9"/>
        <v>95.4</v>
      </c>
      <c r="N20" s="7">
        <f t="shared" si="2"/>
        <v>262.36</v>
      </c>
      <c r="O20" s="7">
        <f t="shared" si="3"/>
        <v>0</v>
      </c>
      <c r="P20" s="7">
        <f t="shared" si="4"/>
        <v>0</v>
      </c>
      <c r="Q20" s="7">
        <f t="shared" si="10"/>
        <v>262.36</v>
      </c>
      <c r="R20" s="8">
        <f t="shared" si="12"/>
        <v>357.76</v>
      </c>
    </row>
    <row r="21" spans="1:21" x14ac:dyDescent="0.25">
      <c r="A21" s="20" t="s">
        <v>46</v>
      </c>
      <c r="B21" s="24">
        <v>44900</v>
      </c>
      <c r="C21" s="24">
        <v>44902</v>
      </c>
      <c r="D21" s="20">
        <v>1</v>
      </c>
      <c r="E21" s="20"/>
      <c r="F21" s="20"/>
      <c r="G21" s="7">
        <f t="shared" si="5"/>
        <v>2</v>
      </c>
      <c r="H21" s="7">
        <f t="shared" si="6"/>
        <v>2</v>
      </c>
      <c r="I21" s="8">
        <f t="shared" si="0"/>
        <v>95.4</v>
      </c>
      <c r="J21" s="7">
        <f t="shared" si="11"/>
        <v>95.4</v>
      </c>
      <c r="K21" s="7">
        <f t="shared" si="7"/>
        <v>0</v>
      </c>
      <c r="L21" s="7">
        <f t="shared" si="8"/>
        <v>0</v>
      </c>
      <c r="M21" s="8">
        <f t="shared" si="9"/>
        <v>95.4</v>
      </c>
      <c r="N21" s="7">
        <f t="shared" si="2"/>
        <v>262.36</v>
      </c>
      <c r="O21" s="7">
        <f t="shared" si="3"/>
        <v>0</v>
      </c>
      <c r="P21" s="7">
        <f t="shared" si="4"/>
        <v>0</v>
      </c>
      <c r="Q21" s="7">
        <f t="shared" si="10"/>
        <v>262.36</v>
      </c>
      <c r="R21" s="8">
        <f t="shared" si="12"/>
        <v>357.76</v>
      </c>
    </row>
    <row r="22" spans="1:21" x14ac:dyDescent="0.25">
      <c r="A22" s="20" t="s">
        <v>47</v>
      </c>
      <c r="B22" s="24">
        <v>44897</v>
      </c>
      <c r="C22" s="24">
        <v>44899</v>
      </c>
      <c r="D22" s="20">
        <v>1</v>
      </c>
      <c r="E22" s="20"/>
      <c r="F22" s="20"/>
      <c r="G22" s="7">
        <f t="shared" si="5"/>
        <v>2</v>
      </c>
      <c r="H22" s="7">
        <f t="shared" si="6"/>
        <v>2</v>
      </c>
      <c r="I22" s="8">
        <f t="shared" si="0"/>
        <v>95.4</v>
      </c>
      <c r="J22" s="7">
        <f t="shared" si="11"/>
        <v>95.4</v>
      </c>
      <c r="K22" s="7">
        <f t="shared" si="7"/>
        <v>0</v>
      </c>
      <c r="L22" s="7">
        <f t="shared" si="8"/>
        <v>0</v>
      </c>
      <c r="M22" s="8">
        <f t="shared" si="9"/>
        <v>95.4</v>
      </c>
      <c r="N22" s="7">
        <f t="shared" si="2"/>
        <v>262.36</v>
      </c>
      <c r="O22" s="7">
        <f t="shared" si="3"/>
        <v>0</v>
      </c>
      <c r="P22" s="7">
        <f t="shared" si="4"/>
        <v>0</v>
      </c>
      <c r="Q22" s="7">
        <f t="shared" si="10"/>
        <v>262.36</v>
      </c>
      <c r="R22" s="8">
        <f t="shared" si="12"/>
        <v>357.76</v>
      </c>
    </row>
    <row r="23" spans="1:21" x14ac:dyDescent="0.25">
      <c r="A23" s="20" t="s">
        <v>48</v>
      </c>
      <c r="B23" s="24">
        <v>43902</v>
      </c>
      <c r="C23" s="24">
        <v>44902</v>
      </c>
      <c r="D23" s="20"/>
      <c r="E23" s="20"/>
      <c r="F23" s="20">
        <v>1</v>
      </c>
      <c r="G23" s="7">
        <f t="shared" si="5"/>
        <v>1000</v>
      </c>
      <c r="H23" s="7">
        <f t="shared" si="6"/>
        <v>180</v>
      </c>
      <c r="I23" s="8">
        <f t="shared" si="0"/>
        <v>10303.200000000001</v>
      </c>
      <c r="J23" s="7">
        <f t="shared" si="11"/>
        <v>0</v>
      </c>
      <c r="K23" s="7">
        <f t="shared" si="7"/>
        <v>0</v>
      </c>
      <c r="L23" s="7">
        <f t="shared" si="8"/>
        <v>10303.200000000001</v>
      </c>
      <c r="M23" s="8">
        <f t="shared" si="9"/>
        <v>10303.200000000001</v>
      </c>
      <c r="N23" s="7">
        <f t="shared" si="2"/>
        <v>0</v>
      </c>
      <c r="O23" s="7">
        <f t="shared" si="3"/>
        <v>0</v>
      </c>
      <c r="P23" s="7">
        <f t="shared" si="4"/>
        <v>348.23</v>
      </c>
      <c r="Q23" s="7">
        <f t="shared" si="10"/>
        <v>348.23</v>
      </c>
      <c r="R23" s="8">
        <f t="shared" si="12"/>
        <v>10651.43</v>
      </c>
      <c r="U23" s="3" t="s">
        <v>49</v>
      </c>
    </row>
    <row r="24" spans="1:21" x14ac:dyDescent="0.25">
      <c r="A24" s="20" t="s">
        <v>50</v>
      </c>
      <c r="B24" s="24">
        <v>44900</v>
      </c>
      <c r="C24" s="24">
        <v>44903</v>
      </c>
      <c r="D24" s="20">
        <v>1</v>
      </c>
      <c r="E24" s="20"/>
      <c r="F24" s="20"/>
      <c r="G24" s="7">
        <f t="shared" si="5"/>
        <v>3</v>
      </c>
      <c r="H24" s="7">
        <f t="shared" si="6"/>
        <v>3</v>
      </c>
      <c r="I24" s="8">
        <f t="shared" si="0"/>
        <v>143.10000000000002</v>
      </c>
      <c r="J24" s="7">
        <f t="shared" si="11"/>
        <v>143.10000000000002</v>
      </c>
      <c r="K24" s="7">
        <f t="shared" si="7"/>
        <v>0</v>
      </c>
      <c r="L24" s="7">
        <f t="shared" si="8"/>
        <v>0</v>
      </c>
      <c r="M24" s="8">
        <f t="shared" si="9"/>
        <v>143.10000000000002</v>
      </c>
      <c r="N24" s="7">
        <f t="shared" si="2"/>
        <v>262.36</v>
      </c>
      <c r="O24" s="7">
        <f t="shared" si="3"/>
        <v>0</v>
      </c>
      <c r="P24" s="7">
        <f t="shared" si="4"/>
        <v>0</v>
      </c>
      <c r="Q24" s="7">
        <f t="shared" si="10"/>
        <v>262.36</v>
      </c>
      <c r="R24" s="8">
        <f t="shared" si="12"/>
        <v>405.46000000000004</v>
      </c>
    </row>
    <row r="25" spans="1:21" x14ac:dyDescent="0.25">
      <c r="A25" s="20" t="s">
        <v>53</v>
      </c>
      <c r="B25" s="24">
        <v>44897</v>
      </c>
      <c r="C25" s="24">
        <v>44903</v>
      </c>
      <c r="D25" s="20">
        <v>0</v>
      </c>
      <c r="E25" s="20">
        <v>0</v>
      </c>
      <c r="F25" s="20">
        <v>0</v>
      </c>
      <c r="G25" s="7">
        <f t="shared" si="5"/>
        <v>6</v>
      </c>
      <c r="H25" s="7">
        <f t="shared" si="6"/>
        <v>6</v>
      </c>
      <c r="I25" s="8">
        <f t="shared" si="0"/>
        <v>0</v>
      </c>
      <c r="J25" s="7">
        <f t="shared" si="11"/>
        <v>0</v>
      </c>
      <c r="K25" s="7">
        <f t="shared" si="7"/>
        <v>0</v>
      </c>
      <c r="L25" s="7">
        <f t="shared" si="8"/>
        <v>0</v>
      </c>
      <c r="M25" s="8">
        <f t="shared" si="9"/>
        <v>0</v>
      </c>
      <c r="N25" s="7">
        <f t="shared" si="2"/>
        <v>0</v>
      </c>
      <c r="O25" s="7">
        <f t="shared" si="3"/>
        <v>0</v>
      </c>
      <c r="P25" s="7">
        <f t="shared" si="4"/>
        <v>0</v>
      </c>
      <c r="Q25" s="7">
        <f t="shared" si="10"/>
        <v>0</v>
      </c>
      <c r="R25" s="8">
        <f t="shared" si="12"/>
        <v>0</v>
      </c>
    </row>
    <row r="26" spans="1:21" x14ac:dyDescent="0.25">
      <c r="A26" s="20" t="s">
        <v>51</v>
      </c>
      <c r="B26" s="24">
        <v>44897</v>
      </c>
      <c r="C26" s="24">
        <v>44903</v>
      </c>
      <c r="D26" s="20">
        <v>0</v>
      </c>
      <c r="E26" s="20">
        <v>0</v>
      </c>
      <c r="F26" s="20">
        <v>0</v>
      </c>
      <c r="G26" s="7">
        <f t="shared" si="5"/>
        <v>6</v>
      </c>
      <c r="H26" s="7">
        <f t="shared" si="6"/>
        <v>6</v>
      </c>
      <c r="I26" s="8">
        <f t="shared" si="0"/>
        <v>0</v>
      </c>
      <c r="J26" s="7">
        <f t="shared" si="11"/>
        <v>0</v>
      </c>
      <c r="K26" s="7">
        <f t="shared" si="7"/>
        <v>0</v>
      </c>
      <c r="L26" s="7">
        <f t="shared" si="8"/>
        <v>0</v>
      </c>
      <c r="M26" s="8">
        <f t="shared" si="9"/>
        <v>0</v>
      </c>
      <c r="N26" s="7">
        <f t="shared" si="2"/>
        <v>0</v>
      </c>
      <c r="O26" s="7">
        <f t="shared" si="3"/>
        <v>0</v>
      </c>
      <c r="P26" s="7">
        <f t="shared" si="4"/>
        <v>0</v>
      </c>
      <c r="Q26" s="7">
        <f t="shared" si="10"/>
        <v>0</v>
      </c>
      <c r="R26" s="8">
        <f t="shared" si="12"/>
        <v>0</v>
      </c>
    </row>
    <row r="27" spans="1:21" x14ac:dyDescent="0.25">
      <c r="A27" s="20" t="s">
        <v>52</v>
      </c>
      <c r="B27" s="24">
        <v>44898</v>
      </c>
      <c r="C27" s="24">
        <v>44903</v>
      </c>
      <c r="D27" s="20">
        <v>0</v>
      </c>
      <c r="E27" s="20">
        <v>0</v>
      </c>
      <c r="F27" s="20">
        <v>0</v>
      </c>
      <c r="G27" s="7">
        <f t="shared" si="5"/>
        <v>5</v>
      </c>
      <c r="H27" s="7">
        <f t="shared" si="6"/>
        <v>5</v>
      </c>
      <c r="I27" s="8">
        <f t="shared" si="0"/>
        <v>0</v>
      </c>
      <c r="J27" s="7">
        <f t="shared" si="11"/>
        <v>0</v>
      </c>
      <c r="K27" s="7">
        <f t="shared" si="7"/>
        <v>0</v>
      </c>
      <c r="L27" s="7">
        <f t="shared" si="8"/>
        <v>0</v>
      </c>
      <c r="M27" s="8">
        <f t="shared" si="9"/>
        <v>0</v>
      </c>
      <c r="N27" s="7">
        <f t="shared" si="2"/>
        <v>0</v>
      </c>
      <c r="O27" s="7">
        <f t="shared" si="3"/>
        <v>0</v>
      </c>
      <c r="P27" s="7">
        <f t="shared" si="4"/>
        <v>0</v>
      </c>
      <c r="Q27" s="7">
        <f t="shared" si="10"/>
        <v>0</v>
      </c>
      <c r="R27" s="8">
        <f t="shared" si="12"/>
        <v>0</v>
      </c>
    </row>
    <row r="28" spans="1:21" x14ac:dyDescent="0.25">
      <c r="A28" s="20" t="s">
        <v>54</v>
      </c>
      <c r="B28" s="24">
        <v>44895</v>
      </c>
      <c r="C28" s="24">
        <v>44904</v>
      </c>
      <c r="D28" s="20"/>
      <c r="E28" s="20">
        <v>1</v>
      </c>
      <c r="F28" s="20"/>
      <c r="G28" s="7">
        <f t="shared" si="5"/>
        <v>9</v>
      </c>
      <c r="H28" s="7">
        <f t="shared" si="6"/>
        <v>9</v>
      </c>
      <c r="I28" s="8">
        <f t="shared" si="0"/>
        <v>257.58</v>
      </c>
      <c r="J28" s="7">
        <f t="shared" si="11"/>
        <v>0</v>
      </c>
      <c r="K28" s="7">
        <f t="shared" si="7"/>
        <v>257.58</v>
      </c>
      <c r="L28" s="7">
        <f t="shared" si="8"/>
        <v>0</v>
      </c>
      <c r="M28" s="8">
        <f t="shared" si="9"/>
        <v>257.58</v>
      </c>
      <c r="N28" s="7">
        <f t="shared" si="2"/>
        <v>0</v>
      </c>
      <c r="O28" s="7">
        <f t="shared" si="3"/>
        <v>166.96</v>
      </c>
      <c r="P28" s="7">
        <f t="shared" si="4"/>
        <v>0</v>
      </c>
      <c r="Q28" s="7">
        <f t="shared" si="10"/>
        <v>166.96</v>
      </c>
      <c r="R28" s="8">
        <f t="shared" si="12"/>
        <v>424.53999999999996</v>
      </c>
    </row>
    <row r="29" spans="1:21" x14ac:dyDescent="0.25">
      <c r="A29" s="20" t="s">
        <v>55</v>
      </c>
      <c r="B29" s="24">
        <v>44905</v>
      </c>
      <c r="C29" s="24">
        <v>44907</v>
      </c>
      <c r="D29" s="20">
        <v>1</v>
      </c>
      <c r="E29" s="20"/>
      <c r="F29" s="20"/>
      <c r="G29" s="7">
        <f t="shared" si="5"/>
        <v>2</v>
      </c>
      <c r="H29" s="7">
        <f t="shared" si="6"/>
        <v>2</v>
      </c>
      <c r="I29" s="8">
        <f t="shared" si="0"/>
        <v>95.4</v>
      </c>
      <c r="J29" s="7">
        <f t="shared" si="11"/>
        <v>95.4</v>
      </c>
      <c r="K29" s="7">
        <f t="shared" si="7"/>
        <v>0</v>
      </c>
      <c r="L29" s="7">
        <f t="shared" si="8"/>
        <v>0</v>
      </c>
      <c r="M29" s="8">
        <f t="shared" si="9"/>
        <v>95.4</v>
      </c>
      <c r="N29" s="7">
        <f t="shared" si="2"/>
        <v>262.36</v>
      </c>
      <c r="O29" s="7">
        <f t="shared" si="3"/>
        <v>0</v>
      </c>
      <c r="P29" s="7">
        <f t="shared" si="4"/>
        <v>0</v>
      </c>
      <c r="Q29" s="7">
        <f t="shared" si="10"/>
        <v>262.36</v>
      </c>
      <c r="R29" s="8">
        <f t="shared" si="12"/>
        <v>357.76</v>
      </c>
    </row>
    <row r="30" spans="1:21" x14ac:dyDescent="0.25">
      <c r="A30" s="20" t="s">
        <v>56</v>
      </c>
      <c r="B30" s="24">
        <v>44898</v>
      </c>
      <c r="C30" s="24">
        <v>44907</v>
      </c>
      <c r="D30" s="20"/>
      <c r="E30" s="20">
        <v>1</v>
      </c>
      <c r="F30" s="20"/>
      <c r="G30" s="7">
        <f t="shared" si="5"/>
        <v>9</v>
      </c>
      <c r="H30" s="7">
        <f t="shared" si="6"/>
        <v>9</v>
      </c>
      <c r="I30" s="8">
        <f t="shared" si="0"/>
        <v>257.58</v>
      </c>
      <c r="J30" s="7">
        <f t="shared" si="11"/>
        <v>0</v>
      </c>
      <c r="K30" s="7">
        <f t="shared" si="7"/>
        <v>257.58</v>
      </c>
      <c r="L30" s="7">
        <f t="shared" si="8"/>
        <v>0</v>
      </c>
      <c r="M30" s="8">
        <f t="shared" si="9"/>
        <v>257.58</v>
      </c>
      <c r="N30" s="7">
        <f t="shared" si="2"/>
        <v>0</v>
      </c>
      <c r="O30" s="7">
        <f t="shared" si="3"/>
        <v>166.96</v>
      </c>
      <c r="P30" s="7">
        <f t="shared" si="4"/>
        <v>0</v>
      </c>
      <c r="Q30" s="7">
        <f t="shared" si="10"/>
        <v>166.96</v>
      </c>
      <c r="R30" s="8">
        <f t="shared" si="12"/>
        <v>424.53999999999996</v>
      </c>
    </row>
    <row r="31" spans="1:21" x14ac:dyDescent="0.25">
      <c r="A31" s="20" t="s">
        <v>57</v>
      </c>
      <c r="B31" s="24">
        <v>44874</v>
      </c>
      <c r="C31" s="24">
        <v>44907</v>
      </c>
      <c r="D31" s="20">
        <v>1</v>
      </c>
      <c r="E31" s="20"/>
      <c r="F31" s="20"/>
      <c r="G31" s="7">
        <f t="shared" si="5"/>
        <v>33</v>
      </c>
      <c r="H31" s="7">
        <f t="shared" si="6"/>
        <v>33</v>
      </c>
      <c r="I31" s="8">
        <f t="shared" si="0"/>
        <v>1574.1000000000001</v>
      </c>
      <c r="J31" s="7">
        <f t="shared" si="11"/>
        <v>1574.1000000000001</v>
      </c>
      <c r="K31" s="7">
        <f t="shared" si="7"/>
        <v>0</v>
      </c>
      <c r="L31" s="7">
        <f t="shared" si="8"/>
        <v>0</v>
      </c>
      <c r="M31" s="8">
        <f t="shared" si="9"/>
        <v>1574.1000000000001</v>
      </c>
      <c r="N31" s="7">
        <f t="shared" si="2"/>
        <v>262.36</v>
      </c>
      <c r="O31" s="7">
        <f t="shared" si="3"/>
        <v>0</v>
      </c>
      <c r="P31" s="7">
        <f t="shared" si="4"/>
        <v>0</v>
      </c>
      <c r="Q31" s="7">
        <f t="shared" si="10"/>
        <v>262.36</v>
      </c>
      <c r="R31" s="8">
        <f t="shared" si="12"/>
        <v>1836.46</v>
      </c>
    </row>
    <row r="32" spans="1:21" x14ac:dyDescent="0.25">
      <c r="A32" s="20" t="s">
        <v>58</v>
      </c>
      <c r="B32" s="24">
        <v>44907</v>
      </c>
      <c r="C32" s="24">
        <v>44909</v>
      </c>
      <c r="D32" s="20">
        <v>1</v>
      </c>
      <c r="E32" s="20"/>
      <c r="F32" s="20"/>
      <c r="G32" s="7">
        <f t="shared" si="5"/>
        <v>2</v>
      </c>
      <c r="H32" s="7">
        <f t="shared" si="6"/>
        <v>2</v>
      </c>
      <c r="I32" s="8">
        <f t="shared" si="0"/>
        <v>95.4</v>
      </c>
      <c r="J32" s="7">
        <f t="shared" si="11"/>
        <v>95.4</v>
      </c>
      <c r="K32" s="7">
        <f t="shared" si="7"/>
        <v>0</v>
      </c>
      <c r="L32" s="7">
        <f t="shared" si="8"/>
        <v>0</v>
      </c>
      <c r="M32" s="8">
        <f t="shared" si="9"/>
        <v>95.4</v>
      </c>
      <c r="N32" s="7">
        <f t="shared" si="2"/>
        <v>262.36</v>
      </c>
      <c r="O32" s="7">
        <f t="shared" si="3"/>
        <v>0</v>
      </c>
      <c r="P32" s="7">
        <f t="shared" si="4"/>
        <v>0</v>
      </c>
      <c r="Q32" s="7">
        <f t="shared" si="10"/>
        <v>262.36</v>
      </c>
      <c r="R32" s="8">
        <f t="shared" si="12"/>
        <v>357.76</v>
      </c>
    </row>
    <row r="33" spans="1:18" x14ac:dyDescent="0.25">
      <c r="A33" s="20" t="s">
        <v>59</v>
      </c>
      <c r="B33" s="24">
        <v>44909</v>
      </c>
      <c r="C33" s="24">
        <v>44910</v>
      </c>
      <c r="D33" s="20">
        <v>1</v>
      </c>
      <c r="E33" s="20"/>
      <c r="F33" s="20"/>
      <c r="G33" s="7">
        <f t="shared" si="5"/>
        <v>1</v>
      </c>
      <c r="H33" s="7">
        <f t="shared" si="6"/>
        <v>1</v>
      </c>
      <c r="I33" s="8">
        <f t="shared" si="0"/>
        <v>47.7</v>
      </c>
      <c r="J33" s="7">
        <f t="shared" si="11"/>
        <v>47.7</v>
      </c>
      <c r="K33" s="7">
        <f t="shared" si="7"/>
        <v>0</v>
      </c>
      <c r="L33" s="7">
        <f t="shared" si="8"/>
        <v>0</v>
      </c>
      <c r="M33" s="8">
        <f t="shared" si="9"/>
        <v>47.7</v>
      </c>
      <c r="N33" s="7">
        <f t="shared" si="2"/>
        <v>262.36</v>
      </c>
      <c r="O33" s="7">
        <f t="shared" si="3"/>
        <v>0</v>
      </c>
      <c r="P33" s="7">
        <f t="shared" si="4"/>
        <v>0</v>
      </c>
      <c r="Q33" s="7">
        <f t="shared" si="10"/>
        <v>262.36</v>
      </c>
      <c r="R33" s="8">
        <f t="shared" si="12"/>
        <v>310.06</v>
      </c>
    </row>
    <row r="34" spans="1:18" x14ac:dyDescent="0.25">
      <c r="A34" s="20" t="s">
        <v>60</v>
      </c>
      <c r="B34" s="24">
        <v>44906</v>
      </c>
      <c r="C34" s="24">
        <v>44910</v>
      </c>
      <c r="D34" s="20"/>
      <c r="E34" s="20">
        <v>1</v>
      </c>
      <c r="F34" s="20"/>
      <c r="G34" s="7">
        <f t="shared" si="5"/>
        <v>4</v>
      </c>
      <c r="H34" s="7">
        <f t="shared" si="6"/>
        <v>4</v>
      </c>
      <c r="I34" s="8">
        <f t="shared" si="0"/>
        <v>114.48</v>
      </c>
      <c r="J34" s="7">
        <f t="shared" si="11"/>
        <v>0</v>
      </c>
      <c r="K34" s="7">
        <f t="shared" si="7"/>
        <v>114.48</v>
      </c>
      <c r="L34" s="7">
        <f t="shared" si="8"/>
        <v>0</v>
      </c>
      <c r="M34" s="8">
        <f t="shared" si="9"/>
        <v>114.48</v>
      </c>
      <c r="N34" s="7">
        <f t="shared" si="2"/>
        <v>0</v>
      </c>
      <c r="O34" s="7">
        <f t="shared" si="3"/>
        <v>166.96</v>
      </c>
      <c r="P34" s="7">
        <f t="shared" si="4"/>
        <v>0</v>
      </c>
      <c r="Q34" s="7">
        <f t="shared" si="10"/>
        <v>166.96</v>
      </c>
      <c r="R34" s="8">
        <f t="shared" si="12"/>
        <v>281.44</v>
      </c>
    </row>
    <row r="35" spans="1:18" x14ac:dyDescent="0.25">
      <c r="A35" s="20" t="s">
        <v>61</v>
      </c>
      <c r="B35" s="24">
        <v>44907</v>
      </c>
      <c r="C35" s="24">
        <v>44910</v>
      </c>
      <c r="D35" s="20">
        <v>1</v>
      </c>
      <c r="E35" s="20"/>
      <c r="F35" s="20"/>
      <c r="G35" s="7">
        <f t="shared" si="5"/>
        <v>3</v>
      </c>
      <c r="H35" s="7">
        <f t="shared" si="6"/>
        <v>3</v>
      </c>
      <c r="I35" s="8">
        <f t="shared" ref="I35:I61" si="13">(D35*$T$13*H35)+(E35*$T$14*H35)+(F35*$T$15*H35)</f>
        <v>143.10000000000002</v>
      </c>
      <c r="J35" s="7">
        <f t="shared" si="11"/>
        <v>143.10000000000002</v>
      </c>
      <c r="K35" s="7">
        <f t="shared" si="7"/>
        <v>0</v>
      </c>
      <c r="L35" s="7">
        <f t="shared" si="8"/>
        <v>0</v>
      </c>
      <c r="M35" s="8">
        <f t="shared" si="9"/>
        <v>143.10000000000002</v>
      </c>
      <c r="N35" s="7">
        <f t="shared" ref="N35:N61" si="14">IF(D35=1,$T$8,0)</f>
        <v>262.36</v>
      </c>
      <c r="O35" s="7">
        <f t="shared" ref="O35:O61" si="15">IF(E35=1,$T$9,0)</f>
        <v>0</v>
      </c>
      <c r="P35" s="7">
        <f t="shared" ref="P35:P61" si="16">IF(F35=1,$T$10,0)</f>
        <v>0</v>
      </c>
      <c r="Q35" s="7">
        <f t="shared" si="10"/>
        <v>262.36</v>
      </c>
      <c r="R35" s="8">
        <f t="shared" si="12"/>
        <v>405.46000000000004</v>
      </c>
    </row>
    <row r="36" spans="1:18" x14ac:dyDescent="0.25">
      <c r="A36" s="20" t="s">
        <v>62</v>
      </c>
      <c r="B36" s="24">
        <v>44898</v>
      </c>
      <c r="C36" s="24">
        <v>44910</v>
      </c>
      <c r="D36" s="20"/>
      <c r="E36" s="20">
        <v>1</v>
      </c>
      <c r="F36" s="20"/>
      <c r="G36" s="7">
        <f t="shared" si="5"/>
        <v>12</v>
      </c>
      <c r="H36" s="7">
        <f t="shared" si="6"/>
        <v>12</v>
      </c>
      <c r="I36" s="8">
        <f t="shared" si="13"/>
        <v>343.44</v>
      </c>
      <c r="J36" s="7">
        <f t="shared" si="11"/>
        <v>0</v>
      </c>
      <c r="K36" s="7">
        <f t="shared" si="7"/>
        <v>343.44</v>
      </c>
      <c r="L36" s="7">
        <f t="shared" si="8"/>
        <v>0</v>
      </c>
      <c r="M36" s="8">
        <f t="shared" si="9"/>
        <v>343.44</v>
      </c>
      <c r="N36" s="7">
        <f t="shared" si="14"/>
        <v>0</v>
      </c>
      <c r="O36" s="7">
        <f t="shared" si="15"/>
        <v>166.96</v>
      </c>
      <c r="P36" s="7">
        <f t="shared" si="16"/>
        <v>0</v>
      </c>
      <c r="Q36" s="7">
        <f t="shared" si="10"/>
        <v>166.96</v>
      </c>
      <c r="R36" s="8">
        <f t="shared" si="12"/>
        <v>510.4</v>
      </c>
    </row>
    <row r="37" spans="1:18" x14ac:dyDescent="0.25">
      <c r="A37" s="20" t="s">
        <v>63</v>
      </c>
      <c r="B37" s="24">
        <v>44910</v>
      </c>
      <c r="C37" s="24">
        <v>44911</v>
      </c>
      <c r="D37" s="20"/>
      <c r="E37" s="20">
        <v>1</v>
      </c>
      <c r="F37" s="20"/>
      <c r="G37" s="7">
        <f t="shared" si="5"/>
        <v>1</v>
      </c>
      <c r="H37" s="7">
        <f t="shared" si="6"/>
        <v>1</v>
      </c>
      <c r="I37" s="8">
        <f t="shared" si="13"/>
        <v>28.62</v>
      </c>
      <c r="J37" s="7">
        <f t="shared" si="11"/>
        <v>0</v>
      </c>
      <c r="K37" s="7">
        <f t="shared" si="7"/>
        <v>28.62</v>
      </c>
      <c r="L37" s="7">
        <f t="shared" si="8"/>
        <v>0</v>
      </c>
      <c r="M37" s="8">
        <f t="shared" si="9"/>
        <v>28.62</v>
      </c>
      <c r="N37" s="7">
        <f t="shared" si="14"/>
        <v>0</v>
      </c>
      <c r="O37" s="7">
        <f t="shared" si="15"/>
        <v>166.96</v>
      </c>
      <c r="P37" s="7">
        <f t="shared" si="16"/>
        <v>0</v>
      </c>
      <c r="Q37" s="7">
        <f t="shared" si="10"/>
        <v>166.96</v>
      </c>
      <c r="R37" s="8">
        <f t="shared" si="12"/>
        <v>195.58</v>
      </c>
    </row>
    <row r="38" spans="1:18" x14ac:dyDescent="0.25">
      <c r="A38" s="20" t="s">
        <v>64</v>
      </c>
      <c r="B38" s="24">
        <v>44899</v>
      </c>
      <c r="C38" s="24">
        <v>44911</v>
      </c>
      <c r="D38" s="20">
        <v>1</v>
      </c>
      <c r="E38" s="20"/>
      <c r="F38" s="20"/>
      <c r="G38" s="7">
        <f t="shared" si="5"/>
        <v>12</v>
      </c>
      <c r="H38" s="7">
        <f t="shared" si="6"/>
        <v>12</v>
      </c>
      <c r="I38" s="8">
        <f t="shared" si="13"/>
        <v>572.40000000000009</v>
      </c>
      <c r="J38" s="7">
        <f t="shared" si="11"/>
        <v>572.40000000000009</v>
      </c>
      <c r="K38" s="7">
        <f t="shared" si="7"/>
        <v>0</v>
      </c>
      <c r="L38" s="7">
        <f t="shared" si="8"/>
        <v>0</v>
      </c>
      <c r="M38" s="8">
        <f t="shared" si="9"/>
        <v>572.40000000000009</v>
      </c>
      <c r="N38" s="7">
        <f t="shared" si="14"/>
        <v>262.36</v>
      </c>
      <c r="O38" s="7">
        <f t="shared" si="15"/>
        <v>0</v>
      </c>
      <c r="P38" s="7">
        <f t="shared" si="16"/>
        <v>0</v>
      </c>
      <c r="Q38" s="7">
        <f t="shared" si="10"/>
        <v>262.36</v>
      </c>
      <c r="R38" s="8">
        <f t="shared" si="12"/>
        <v>834.7600000000001</v>
      </c>
    </row>
    <row r="39" spans="1:18" x14ac:dyDescent="0.25">
      <c r="A39" s="20" t="s">
        <v>65</v>
      </c>
      <c r="B39" s="24">
        <v>44910</v>
      </c>
      <c r="C39" s="24">
        <v>44915</v>
      </c>
      <c r="D39" s="20">
        <v>0</v>
      </c>
      <c r="E39" s="20">
        <v>0</v>
      </c>
      <c r="F39" s="20">
        <v>0</v>
      </c>
      <c r="G39" s="7">
        <f t="shared" si="5"/>
        <v>5</v>
      </c>
      <c r="H39" s="7">
        <f t="shared" si="6"/>
        <v>5</v>
      </c>
      <c r="I39" s="8">
        <f t="shared" si="13"/>
        <v>0</v>
      </c>
      <c r="J39" s="7">
        <f t="shared" si="11"/>
        <v>0</v>
      </c>
      <c r="K39" s="7">
        <f t="shared" si="7"/>
        <v>0</v>
      </c>
      <c r="L39" s="7">
        <f t="shared" si="8"/>
        <v>0</v>
      </c>
      <c r="M39" s="8">
        <f t="shared" si="9"/>
        <v>0</v>
      </c>
      <c r="N39" s="7">
        <f t="shared" si="14"/>
        <v>0</v>
      </c>
      <c r="O39" s="7">
        <f t="shared" si="15"/>
        <v>0</v>
      </c>
      <c r="P39" s="7">
        <f t="shared" si="16"/>
        <v>0</v>
      </c>
      <c r="Q39" s="7">
        <f t="shared" si="10"/>
        <v>0</v>
      </c>
      <c r="R39" s="8">
        <f t="shared" si="12"/>
        <v>0</v>
      </c>
    </row>
    <row r="40" spans="1:18" x14ac:dyDescent="0.25">
      <c r="A40" s="20" t="s">
        <v>66</v>
      </c>
      <c r="B40" s="24">
        <v>44910</v>
      </c>
      <c r="C40" s="24">
        <v>44915</v>
      </c>
      <c r="D40" s="20">
        <v>1</v>
      </c>
      <c r="E40" s="20"/>
      <c r="F40" s="20"/>
      <c r="G40" s="7">
        <f t="shared" si="5"/>
        <v>5</v>
      </c>
      <c r="H40" s="7">
        <f t="shared" si="6"/>
        <v>5</v>
      </c>
      <c r="I40" s="8">
        <f t="shared" si="13"/>
        <v>238.5</v>
      </c>
      <c r="J40" s="7">
        <f t="shared" si="11"/>
        <v>238.5</v>
      </c>
      <c r="K40" s="7">
        <f t="shared" si="7"/>
        <v>0</v>
      </c>
      <c r="L40" s="7">
        <f t="shared" si="8"/>
        <v>0</v>
      </c>
      <c r="M40" s="8">
        <f t="shared" si="9"/>
        <v>238.5</v>
      </c>
      <c r="N40" s="7">
        <f t="shared" si="14"/>
        <v>262.36</v>
      </c>
      <c r="O40" s="7">
        <f t="shared" si="15"/>
        <v>0</v>
      </c>
      <c r="P40" s="7">
        <f t="shared" si="16"/>
        <v>0</v>
      </c>
      <c r="Q40" s="7">
        <f t="shared" si="10"/>
        <v>262.36</v>
      </c>
      <c r="R40" s="8">
        <f t="shared" ref="R40:R61" si="17">M40+Q40</f>
        <v>500.86</v>
      </c>
    </row>
    <row r="41" spans="1:18" x14ac:dyDescent="0.25">
      <c r="A41" s="20" t="s">
        <v>67</v>
      </c>
      <c r="B41" s="24">
        <v>44912</v>
      </c>
      <c r="C41" s="24">
        <v>44915</v>
      </c>
      <c r="D41" s="20"/>
      <c r="E41" s="20">
        <v>1</v>
      </c>
      <c r="F41" s="20"/>
      <c r="G41" s="7">
        <f t="shared" si="5"/>
        <v>3</v>
      </c>
      <c r="H41" s="7">
        <f t="shared" si="6"/>
        <v>3</v>
      </c>
      <c r="I41" s="8">
        <f t="shared" si="13"/>
        <v>85.86</v>
      </c>
      <c r="J41" s="7">
        <f t="shared" si="11"/>
        <v>0</v>
      </c>
      <c r="K41" s="7">
        <f t="shared" si="7"/>
        <v>85.86</v>
      </c>
      <c r="L41" s="7">
        <f t="shared" si="8"/>
        <v>0</v>
      </c>
      <c r="M41" s="8">
        <f t="shared" si="9"/>
        <v>85.86</v>
      </c>
      <c r="N41" s="7">
        <f t="shared" si="14"/>
        <v>0</v>
      </c>
      <c r="O41" s="7">
        <f t="shared" si="15"/>
        <v>166.96</v>
      </c>
      <c r="P41" s="7">
        <f t="shared" si="16"/>
        <v>0</v>
      </c>
      <c r="Q41" s="7">
        <f t="shared" si="10"/>
        <v>166.96</v>
      </c>
      <c r="R41" s="8">
        <f t="shared" si="17"/>
        <v>252.82</v>
      </c>
    </row>
    <row r="42" spans="1:18" x14ac:dyDescent="0.25">
      <c r="A42" s="20" t="s">
        <v>72</v>
      </c>
      <c r="B42" s="24">
        <v>44911</v>
      </c>
      <c r="C42" s="24">
        <v>44916</v>
      </c>
      <c r="D42" s="20">
        <v>1</v>
      </c>
      <c r="E42" s="20"/>
      <c r="F42" s="20"/>
      <c r="G42" s="7">
        <f t="shared" si="5"/>
        <v>5</v>
      </c>
      <c r="H42" s="7">
        <f t="shared" si="6"/>
        <v>5</v>
      </c>
      <c r="I42" s="8">
        <f t="shared" si="13"/>
        <v>238.5</v>
      </c>
      <c r="J42" s="7">
        <f t="shared" si="11"/>
        <v>238.5</v>
      </c>
      <c r="K42" s="7">
        <f t="shared" si="7"/>
        <v>0</v>
      </c>
      <c r="L42" s="7">
        <f t="shared" si="8"/>
        <v>0</v>
      </c>
      <c r="M42" s="8">
        <f t="shared" si="9"/>
        <v>238.5</v>
      </c>
      <c r="N42" s="7">
        <f t="shared" si="14"/>
        <v>262.36</v>
      </c>
      <c r="O42" s="7">
        <f t="shared" si="15"/>
        <v>0</v>
      </c>
      <c r="P42" s="7">
        <f t="shared" si="16"/>
        <v>0</v>
      </c>
      <c r="Q42" s="7">
        <f t="shared" si="10"/>
        <v>262.36</v>
      </c>
      <c r="R42" s="8">
        <f t="shared" si="17"/>
        <v>500.86</v>
      </c>
    </row>
    <row r="43" spans="1:18" x14ac:dyDescent="0.25">
      <c r="A43" s="20" t="s">
        <v>73</v>
      </c>
      <c r="B43" s="24">
        <v>44912</v>
      </c>
      <c r="C43" s="24">
        <v>44916</v>
      </c>
      <c r="D43" s="20">
        <v>1</v>
      </c>
      <c r="E43" s="20"/>
      <c r="F43" s="20"/>
      <c r="G43" s="7">
        <f t="shared" si="5"/>
        <v>4</v>
      </c>
      <c r="H43" s="7">
        <f t="shared" si="6"/>
        <v>4</v>
      </c>
      <c r="I43" s="8">
        <f t="shared" si="13"/>
        <v>190.8</v>
      </c>
      <c r="J43" s="7">
        <f t="shared" si="11"/>
        <v>190.8</v>
      </c>
      <c r="K43" s="7">
        <f t="shared" si="7"/>
        <v>0</v>
      </c>
      <c r="L43" s="7">
        <f t="shared" si="8"/>
        <v>0</v>
      </c>
      <c r="M43" s="8">
        <f t="shared" si="9"/>
        <v>190.8</v>
      </c>
      <c r="N43" s="7">
        <f t="shared" si="14"/>
        <v>262.36</v>
      </c>
      <c r="O43" s="7">
        <f t="shared" si="15"/>
        <v>0</v>
      </c>
      <c r="P43" s="7">
        <f t="shared" si="16"/>
        <v>0</v>
      </c>
      <c r="Q43" s="7">
        <f t="shared" si="10"/>
        <v>262.36</v>
      </c>
      <c r="R43" s="8">
        <f t="shared" si="17"/>
        <v>453.16</v>
      </c>
    </row>
    <row r="44" spans="1:18" x14ac:dyDescent="0.25">
      <c r="A44" s="20" t="s">
        <v>74</v>
      </c>
      <c r="B44" s="24">
        <v>44912</v>
      </c>
      <c r="C44" s="24">
        <v>44916</v>
      </c>
      <c r="D44" s="20">
        <v>1</v>
      </c>
      <c r="E44" s="20"/>
      <c r="F44" s="20"/>
      <c r="G44" s="7">
        <f t="shared" si="5"/>
        <v>4</v>
      </c>
      <c r="H44" s="7">
        <f t="shared" si="6"/>
        <v>4</v>
      </c>
      <c r="I44" s="8">
        <f t="shared" si="13"/>
        <v>190.8</v>
      </c>
      <c r="J44" s="7">
        <f t="shared" si="11"/>
        <v>190.8</v>
      </c>
      <c r="K44" s="7">
        <f t="shared" si="7"/>
        <v>0</v>
      </c>
      <c r="L44" s="7">
        <f t="shared" si="8"/>
        <v>0</v>
      </c>
      <c r="M44" s="8">
        <f t="shared" si="9"/>
        <v>190.8</v>
      </c>
      <c r="N44" s="7">
        <f t="shared" si="14"/>
        <v>262.36</v>
      </c>
      <c r="O44" s="7">
        <f t="shared" si="15"/>
        <v>0</v>
      </c>
      <c r="P44" s="7">
        <f t="shared" si="16"/>
        <v>0</v>
      </c>
      <c r="Q44" s="7">
        <f t="shared" si="10"/>
        <v>262.36</v>
      </c>
      <c r="R44" s="8">
        <f t="shared" si="17"/>
        <v>453.16</v>
      </c>
    </row>
    <row r="45" spans="1:18" x14ac:dyDescent="0.25">
      <c r="A45" s="20" t="s">
        <v>75</v>
      </c>
      <c r="B45" s="24">
        <v>44903</v>
      </c>
      <c r="C45" s="24">
        <v>44916</v>
      </c>
      <c r="D45" s="20">
        <v>1</v>
      </c>
      <c r="E45" s="20"/>
      <c r="F45" s="20"/>
      <c r="G45" s="7">
        <f t="shared" si="5"/>
        <v>13</v>
      </c>
      <c r="H45" s="7">
        <f t="shared" si="6"/>
        <v>13</v>
      </c>
      <c r="I45" s="8">
        <f t="shared" si="13"/>
        <v>620.1</v>
      </c>
      <c r="J45" s="7">
        <f t="shared" si="11"/>
        <v>620.1</v>
      </c>
      <c r="K45" s="7">
        <f t="shared" si="7"/>
        <v>0</v>
      </c>
      <c r="L45" s="7">
        <f t="shared" si="8"/>
        <v>0</v>
      </c>
      <c r="M45" s="8">
        <f t="shared" si="9"/>
        <v>620.1</v>
      </c>
      <c r="N45" s="7">
        <f t="shared" si="14"/>
        <v>262.36</v>
      </c>
      <c r="O45" s="7">
        <f t="shared" si="15"/>
        <v>0</v>
      </c>
      <c r="P45" s="7">
        <f t="shared" si="16"/>
        <v>0</v>
      </c>
      <c r="Q45" s="7">
        <f t="shared" si="10"/>
        <v>262.36</v>
      </c>
      <c r="R45" s="8">
        <f t="shared" si="17"/>
        <v>882.46</v>
      </c>
    </row>
    <row r="46" spans="1:18" x14ac:dyDescent="0.25">
      <c r="A46" s="20" t="s">
        <v>76</v>
      </c>
      <c r="B46" s="24">
        <v>44899</v>
      </c>
      <c r="C46" s="24">
        <v>44917</v>
      </c>
      <c r="D46" s="20"/>
      <c r="E46" s="20">
        <v>1</v>
      </c>
      <c r="F46" s="20"/>
      <c r="G46" s="7">
        <f t="shared" si="5"/>
        <v>18</v>
      </c>
      <c r="H46" s="7">
        <f t="shared" si="6"/>
        <v>18</v>
      </c>
      <c r="I46" s="8">
        <f t="shared" si="13"/>
        <v>515.16</v>
      </c>
      <c r="J46" s="7">
        <f t="shared" si="11"/>
        <v>0</v>
      </c>
      <c r="K46" s="7">
        <f t="shared" si="7"/>
        <v>515.16</v>
      </c>
      <c r="L46" s="7">
        <f t="shared" si="8"/>
        <v>0</v>
      </c>
      <c r="M46" s="8">
        <f t="shared" si="9"/>
        <v>515.16</v>
      </c>
      <c r="N46" s="7">
        <f t="shared" si="14"/>
        <v>0</v>
      </c>
      <c r="O46" s="7">
        <f t="shared" si="15"/>
        <v>166.96</v>
      </c>
      <c r="P46" s="7">
        <f t="shared" si="16"/>
        <v>0</v>
      </c>
      <c r="Q46" s="7">
        <f t="shared" si="10"/>
        <v>166.96</v>
      </c>
      <c r="R46" s="8">
        <f t="shared" si="17"/>
        <v>682.12</v>
      </c>
    </row>
    <row r="47" spans="1:18" x14ac:dyDescent="0.25">
      <c r="A47" s="20" t="s">
        <v>77</v>
      </c>
      <c r="B47" s="24">
        <v>44905</v>
      </c>
      <c r="C47" s="24">
        <v>44917</v>
      </c>
      <c r="D47" s="20">
        <v>1</v>
      </c>
      <c r="E47" s="20"/>
      <c r="F47" s="20"/>
      <c r="G47" s="7">
        <f t="shared" si="5"/>
        <v>12</v>
      </c>
      <c r="H47" s="7">
        <f t="shared" si="6"/>
        <v>12</v>
      </c>
      <c r="I47" s="8">
        <f t="shared" si="13"/>
        <v>572.40000000000009</v>
      </c>
      <c r="J47" s="7">
        <f t="shared" si="11"/>
        <v>572.40000000000009</v>
      </c>
      <c r="K47" s="7">
        <f t="shared" si="7"/>
        <v>0</v>
      </c>
      <c r="L47" s="7">
        <f t="shared" si="8"/>
        <v>0</v>
      </c>
      <c r="M47" s="8">
        <f t="shared" si="9"/>
        <v>572.40000000000009</v>
      </c>
      <c r="N47" s="7">
        <f t="shared" si="14"/>
        <v>262.36</v>
      </c>
      <c r="O47" s="7">
        <f t="shared" si="15"/>
        <v>0</v>
      </c>
      <c r="P47" s="7">
        <f t="shared" si="16"/>
        <v>0</v>
      </c>
      <c r="Q47" s="7">
        <f t="shared" si="10"/>
        <v>262.36</v>
      </c>
      <c r="R47" s="8">
        <f t="shared" si="17"/>
        <v>834.7600000000001</v>
      </c>
    </row>
    <row r="48" spans="1:18" x14ac:dyDescent="0.25">
      <c r="A48" s="20" t="s">
        <v>78</v>
      </c>
      <c r="B48" s="24">
        <v>44917</v>
      </c>
      <c r="C48" s="24">
        <v>44918</v>
      </c>
      <c r="D48" s="20">
        <v>1</v>
      </c>
      <c r="E48" s="20"/>
      <c r="F48" s="20"/>
      <c r="G48" s="7">
        <f t="shared" si="5"/>
        <v>1</v>
      </c>
      <c r="H48" s="7">
        <f t="shared" si="6"/>
        <v>1</v>
      </c>
      <c r="I48" s="8">
        <f t="shared" si="13"/>
        <v>47.7</v>
      </c>
      <c r="J48" s="7">
        <f t="shared" si="11"/>
        <v>47.7</v>
      </c>
      <c r="K48" s="7">
        <f t="shared" si="7"/>
        <v>0</v>
      </c>
      <c r="L48" s="7">
        <f t="shared" si="8"/>
        <v>0</v>
      </c>
      <c r="M48" s="8">
        <f t="shared" si="9"/>
        <v>47.7</v>
      </c>
      <c r="N48" s="7">
        <f t="shared" si="14"/>
        <v>262.36</v>
      </c>
      <c r="O48" s="7">
        <f t="shared" si="15"/>
        <v>0</v>
      </c>
      <c r="P48" s="7">
        <f t="shared" si="16"/>
        <v>0</v>
      </c>
      <c r="Q48" s="7">
        <f t="shared" si="10"/>
        <v>262.36</v>
      </c>
      <c r="R48" s="8">
        <f t="shared" si="17"/>
        <v>310.06</v>
      </c>
    </row>
    <row r="49" spans="1:18" x14ac:dyDescent="0.25">
      <c r="A49" s="20" t="s">
        <v>79</v>
      </c>
      <c r="B49" s="24">
        <v>44920</v>
      </c>
      <c r="C49" s="24">
        <v>44921</v>
      </c>
      <c r="D49" s="20"/>
      <c r="E49" s="20">
        <v>1</v>
      </c>
      <c r="F49" s="20"/>
      <c r="G49" s="7">
        <f t="shared" si="5"/>
        <v>1</v>
      </c>
      <c r="H49" s="7">
        <f t="shared" si="6"/>
        <v>1</v>
      </c>
      <c r="I49" s="8">
        <f t="shared" si="13"/>
        <v>28.62</v>
      </c>
      <c r="J49" s="7">
        <f t="shared" si="11"/>
        <v>0</v>
      </c>
      <c r="K49" s="7">
        <f t="shared" si="7"/>
        <v>28.62</v>
      </c>
      <c r="L49" s="7">
        <f t="shared" si="8"/>
        <v>0</v>
      </c>
      <c r="M49" s="8">
        <f t="shared" si="9"/>
        <v>28.62</v>
      </c>
      <c r="N49" s="7">
        <f t="shared" si="14"/>
        <v>0</v>
      </c>
      <c r="O49" s="7">
        <f t="shared" si="15"/>
        <v>166.96</v>
      </c>
      <c r="P49" s="7">
        <f t="shared" si="16"/>
        <v>0</v>
      </c>
      <c r="Q49" s="7">
        <f t="shared" si="10"/>
        <v>166.96</v>
      </c>
      <c r="R49" s="8">
        <f t="shared" si="17"/>
        <v>195.58</v>
      </c>
    </row>
    <row r="50" spans="1:18" x14ac:dyDescent="0.25">
      <c r="A50" s="20" t="s">
        <v>80</v>
      </c>
      <c r="B50" s="24">
        <v>44917</v>
      </c>
      <c r="C50" s="24">
        <v>44921</v>
      </c>
      <c r="D50" s="20"/>
      <c r="E50" s="20">
        <v>1</v>
      </c>
      <c r="F50" s="20"/>
      <c r="G50" s="7">
        <f t="shared" si="5"/>
        <v>4</v>
      </c>
      <c r="H50" s="7">
        <f t="shared" si="6"/>
        <v>4</v>
      </c>
      <c r="I50" s="8">
        <f t="shared" si="13"/>
        <v>114.48</v>
      </c>
      <c r="J50" s="7">
        <f t="shared" si="11"/>
        <v>0</v>
      </c>
      <c r="K50" s="7">
        <f t="shared" si="7"/>
        <v>114.48</v>
      </c>
      <c r="L50" s="7">
        <f t="shared" si="8"/>
        <v>0</v>
      </c>
      <c r="M50" s="8">
        <f t="shared" si="9"/>
        <v>114.48</v>
      </c>
      <c r="N50" s="7">
        <f t="shared" si="14"/>
        <v>0</v>
      </c>
      <c r="O50" s="7">
        <f t="shared" si="15"/>
        <v>166.96</v>
      </c>
      <c r="P50" s="7">
        <f t="shared" si="16"/>
        <v>0</v>
      </c>
      <c r="Q50" s="7">
        <f t="shared" si="10"/>
        <v>166.96</v>
      </c>
      <c r="R50" s="8">
        <f t="shared" si="17"/>
        <v>281.44</v>
      </c>
    </row>
    <row r="51" spans="1:18" x14ac:dyDescent="0.25">
      <c r="A51" s="20" t="s">
        <v>81</v>
      </c>
      <c r="B51" s="24">
        <v>44911</v>
      </c>
      <c r="C51" s="24">
        <v>44922</v>
      </c>
      <c r="D51" s="20">
        <v>1</v>
      </c>
      <c r="E51" s="20"/>
      <c r="F51" s="20"/>
      <c r="G51" s="7">
        <f t="shared" si="5"/>
        <v>11</v>
      </c>
      <c r="H51" s="7">
        <f t="shared" si="6"/>
        <v>11</v>
      </c>
      <c r="I51" s="8">
        <f t="shared" si="13"/>
        <v>524.70000000000005</v>
      </c>
      <c r="J51" s="7">
        <f t="shared" si="11"/>
        <v>524.70000000000005</v>
      </c>
      <c r="K51" s="7">
        <f t="shared" si="7"/>
        <v>0</v>
      </c>
      <c r="L51" s="7">
        <f t="shared" si="8"/>
        <v>0</v>
      </c>
      <c r="M51" s="8">
        <f t="shared" si="9"/>
        <v>524.70000000000005</v>
      </c>
      <c r="N51" s="7">
        <f t="shared" si="14"/>
        <v>262.36</v>
      </c>
      <c r="O51" s="7">
        <f t="shared" si="15"/>
        <v>0</v>
      </c>
      <c r="P51" s="7">
        <f t="shared" si="16"/>
        <v>0</v>
      </c>
      <c r="Q51" s="7">
        <f t="shared" si="10"/>
        <v>262.36</v>
      </c>
      <c r="R51" s="8">
        <f t="shared" si="17"/>
        <v>787.06000000000006</v>
      </c>
    </row>
    <row r="52" spans="1:18" x14ac:dyDescent="0.25">
      <c r="A52" s="20" t="s">
        <v>82</v>
      </c>
      <c r="B52" s="24">
        <v>44911</v>
      </c>
      <c r="C52" s="24">
        <v>44922</v>
      </c>
      <c r="D52" s="20"/>
      <c r="E52" s="20">
        <v>0</v>
      </c>
      <c r="F52" s="20"/>
      <c r="G52" s="7">
        <f t="shared" si="5"/>
        <v>11</v>
      </c>
      <c r="H52" s="7">
        <f t="shared" si="6"/>
        <v>11</v>
      </c>
      <c r="I52" s="8">
        <f t="shared" si="13"/>
        <v>0</v>
      </c>
      <c r="J52" s="7">
        <f t="shared" si="11"/>
        <v>0</v>
      </c>
      <c r="K52" s="7">
        <f t="shared" si="7"/>
        <v>0</v>
      </c>
      <c r="L52" s="7">
        <f t="shared" si="8"/>
        <v>0</v>
      </c>
      <c r="M52" s="8">
        <f t="shared" si="9"/>
        <v>0</v>
      </c>
      <c r="N52" s="7">
        <f t="shared" si="14"/>
        <v>0</v>
      </c>
      <c r="O52" s="7">
        <f t="shared" si="15"/>
        <v>0</v>
      </c>
      <c r="P52" s="7">
        <f t="shared" si="16"/>
        <v>0</v>
      </c>
      <c r="Q52" s="7">
        <f t="shared" si="10"/>
        <v>0</v>
      </c>
      <c r="R52" s="8">
        <f t="shared" si="17"/>
        <v>0</v>
      </c>
    </row>
    <row r="53" spans="1:18" x14ac:dyDescent="0.25">
      <c r="A53" s="20" t="s">
        <v>83</v>
      </c>
      <c r="B53" s="24">
        <v>44920</v>
      </c>
      <c r="C53" s="24">
        <v>44922</v>
      </c>
      <c r="D53" s="20">
        <v>1</v>
      </c>
      <c r="E53" s="20"/>
      <c r="F53" s="20"/>
      <c r="G53" s="7">
        <f t="shared" si="5"/>
        <v>2</v>
      </c>
      <c r="H53" s="7">
        <f t="shared" si="6"/>
        <v>2</v>
      </c>
      <c r="I53" s="8">
        <f t="shared" si="13"/>
        <v>95.4</v>
      </c>
      <c r="J53" s="7">
        <f t="shared" si="11"/>
        <v>95.4</v>
      </c>
      <c r="K53" s="7">
        <f t="shared" si="7"/>
        <v>0</v>
      </c>
      <c r="L53" s="7">
        <f t="shared" si="8"/>
        <v>0</v>
      </c>
      <c r="M53" s="8">
        <f t="shared" si="9"/>
        <v>95.4</v>
      </c>
      <c r="N53" s="7">
        <f t="shared" si="14"/>
        <v>262.36</v>
      </c>
      <c r="O53" s="7">
        <f t="shared" si="15"/>
        <v>0</v>
      </c>
      <c r="P53" s="7">
        <f t="shared" si="16"/>
        <v>0</v>
      </c>
      <c r="Q53" s="7">
        <f t="shared" si="10"/>
        <v>262.36</v>
      </c>
      <c r="R53" s="8">
        <f t="shared" si="17"/>
        <v>357.76</v>
      </c>
    </row>
    <row r="54" spans="1:18" x14ac:dyDescent="0.25">
      <c r="A54" s="20" t="s">
        <v>84</v>
      </c>
      <c r="B54" s="24">
        <v>44919</v>
      </c>
      <c r="C54" s="24">
        <v>44923</v>
      </c>
      <c r="D54" s="20">
        <v>1</v>
      </c>
      <c r="E54" s="20"/>
      <c r="F54" s="20"/>
      <c r="G54" s="7">
        <f t="shared" si="5"/>
        <v>4</v>
      </c>
      <c r="H54" s="7">
        <f t="shared" si="6"/>
        <v>4</v>
      </c>
      <c r="I54" s="8">
        <f t="shared" si="13"/>
        <v>190.8</v>
      </c>
      <c r="J54" s="7">
        <f t="shared" si="11"/>
        <v>190.8</v>
      </c>
      <c r="K54" s="7">
        <f t="shared" si="7"/>
        <v>0</v>
      </c>
      <c r="L54" s="7">
        <f t="shared" si="8"/>
        <v>0</v>
      </c>
      <c r="M54" s="8">
        <f t="shared" si="9"/>
        <v>190.8</v>
      </c>
      <c r="N54" s="7">
        <f t="shared" si="14"/>
        <v>262.36</v>
      </c>
      <c r="O54" s="7">
        <f t="shared" si="15"/>
        <v>0</v>
      </c>
      <c r="P54" s="7">
        <f t="shared" si="16"/>
        <v>0</v>
      </c>
      <c r="Q54" s="7">
        <f t="shared" si="10"/>
        <v>262.36</v>
      </c>
      <c r="R54" s="8">
        <f t="shared" si="17"/>
        <v>453.16</v>
      </c>
    </row>
    <row r="55" spans="1:18" x14ac:dyDescent="0.25">
      <c r="A55" s="20" t="s">
        <v>85</v>
      </c>
      <c r="B55" s="24">
        <v>44922</v>
      </c>
      <c r="C55" s="24">
        <v>44923</v>
      </c>
      <c r="D55" s="20"/>
      <c r="E55" s="20">
        <v>1</v>
      </c>
      <c r="F55" s="20"/>
      <c r="G55" s="7">
        <f t="shared" si="5"/>
        <v>1</v>
      </c>
      <c r="H55" s="7">
        <f t="shared" si="6"/>
        <v>1</v>
      </c>
      <c r="I55" s="8">
        <f t="shared" si="13"/>
        <v>28.62</v>
      </c>
      <c r="J55" s="7">
        <f t="shared" si="11"/>
        <v>0</v>
      </c>
      <c r="K55" s="7">
        <f t="shared" si="7"/>
        <v>28.62</v>
      </c>
      <c r="L55" s="7">
        <f t="shared" si="8"/>
        <v>0</v>
      </c>
      <c r="M55" s="8">
        <f t="shared" si="9"/>
        <v>28.62</v>
      </c>
      <c r="N55" s="7">
        <f t="shared" si="14"/>
        <v>0</v>
      </c>
      <c r="O55" s="7">
        <f t="shared" si="15"/>
        <v>166.96</v>
      </c>
      <c r="P55" s="7">
        <f t="shared" si="16"/>
        <v>0</v>
      </c>
      <c r="Q55" s="7">
        <f t="shared" si="10"/>
        <v>166.96</v>
      </c>
      <c r="R55" s="8">
        <f t="shared" si="17"/>
        <v>195.58</v>
      </c>
    </row>
    <row r="56" spans="1:18" x14ac:dyDescent="0.25">
      <c r="A56" s="20" t="s">
        <v>86</v>
      </c>
      <c r="B56" s="24">
        <v>44922</v>
      </c>
      <c r="C56" s="24">
        <v>44923</v>
      </c>
      <c r="D56" s="20"/>
      <c r="E56" s="20">
        <v>0</v>
      </c>
      <c r="F56" s="20"/>
      <c r="G56" s="7">
        <f t="shared" si="5"/>
        <v>1</v>
      </c>
      <c r="H56" s="7">
        <f t="shared" si="6"/>
        <v>1</v>
      </c>
      <c r="I56" s="8">
        <f t="shared" si="13"/>
        <v>0</v>
      </c>
      <c r="J56" s="7">
        <f t="shared" si="11"/>
        <v>0</v>
      </c>
      <c r="K56" s="7">
        <f t="shared" si="7"/>
        <v>0</v>
      </c>
      <c r="L56" s="7">
        <f t="shared" si="8"/>
        <v>0</v>
      </c>
      <c r="M56" s="8">
        <f t="shared" si="9"/>
        <v>0</v>
      </c>
      <c r="N56" s="7">
        <f t="shared" si="14"/>
        <v>0</v>
      </c>
      <c r="O56" s="7">
        <f t="shared" si="15"/>
        <v>0</v>
      </c>
      <c r="P56" s="7">
        <f t="shared" si="16"/>
        <v>0</v>
      </c>
      <c r="Q56" s="7">
        <f t="shared" si="10"/>
        <v>0</v>
      </c>
      <c r="R56" s="8">
        <f t="shared" si="17"/>
        <v>0</v>
      </c>
    </row>
    <row r="57" spans="1:18" x14ac:dyDescent="0.25">
      <c r="A57" s="20" t="s">
        <v>87</v>
      </c>
      <c r="B57" s="24">
        <v>44917</v>
      </c>
      <c r="C57" s="24">
        <v>44924</v>
      </c>
      <c r="D57" s="20">
        <v>1</v>
      </c>
      <c r="E57" s="20"/>
      <c r="F57" s="20"/>
      <c r="G57" s="7">
        <f t="shared" si="5"/>
        <v>7</v>
      </c>
      <c r="H57" s="7">
        <f t="shared" si="6"/>
        <v>7</v>
      </c>
      <c r="I57" s="8">
        <f t="shared" si="13"/>
        <v>333.90000000000003</v>
      </c>
      <c r="J57" s="7">
        <f t="shared" si="11"/>
        <v>333.90000000000003</v>
      </c>
      <c r="K57" s="7">
        <f t="shared" si="7"/>
        <v>0</v>
      </c>
      <c r="L57" s="7">
        <f t="shared" si="8"/>
        <v>0</v>
      </c>
      <c r="M57" s="8">
        <f t="shared" si="9"/>
        <v>333.90000000000003</v>
      </c>
      <c r="N57" s="7">
        <f t="shared" si="14"/>
        <v>262.36</v>
      </c>
      <c r="O57" s="7">
        <f t="shared" si="15"/>
        <v>0</v>
      </c>
      <c r="P57" s="7">
        <f t="shared" si="16"/>
        <v>0</v>
      </c>
      <c r="Q57" s="7">
        <f t="shared" si="10"/>
        <v>262.36</v>
      </c>
      <c r="R57" s="8">
        <f t="shared" si="17"/>
        <v>596.26</v>
      </c>
    </row>
    <row r="58" spans="1:18" x14ac:dyDescent="0.25">
      <c r="A58" s="20" t="s">
        <v>88</v>
      </c>
      <c r="B58" s="24">
        <v>44883</v>
      </c>
      <c r="C58" s="24">
        <v>44924</v>
      </c>
      <c r="D58" s="20"/>
      <c r="E58" s="20">
        <v>1</v>
      </c>
      <c r="F58" s="20"/>
      <c r="G58" s="7">
        <f t="shared" si="5"/>
        <v>41</v>
      </c>
      <c r="H58" s="7">
        <f t="shared" si="6"/>
        <v>41</v>
      </c>
      <c r="I58" s="8">
        <f t="shared" si="13"/>
        <v>1173.42</v>
      </c>
      <c r="J58" s="7">
        <f t="shared" si="11"/>
        <v>0</v>
      </c>
      <c r="K58" s="7">
        <f t="shared" si="7"/>
        <v>1173.42</v>
      </c>
      <c r="L58" s="7">
        <f t="shared" si="8"/>
        <v>0</v>
      </c>
      <c r="M58" s="8">
        <f t="shared" si="9"/>
        <v>1173.42</v>
      </c>
      <c r="N58" s="7">
        <f t="shared" si="14"/>
        <v>0</v>
      </c>
      <c r="O58" s="7">
        <f t="shared" si="15"/>
        <v>166.96</v>
      </c>
      <c r="P58" s="7">
        <f t="shared" si="16"/>
        <v>0</v>
      </c>
      <c r="Q58" s="7">
        <f t="shared" si="10"/>
        <v>166.96</v>
      </c>
      <c r="R58" s="8">
        <f t="shared" si="17"/>
        <v>1340.38</v>
      </c>
    </row>
    <row r="59" spans="1:18" x14ac:dyDescent="0.25">
      <c r="A59" s="20" t="s">
        <v>89</v>
      </c>
      <c r="B59" s="24">
        <v>44922</v>
      </c>
      <c r="C59" s="24">
        <v>44924</v>
      </c>
      <c r="D59" s="20">
        <v>1</v>
      </c>
      <c r="E59" s="20"/>
      <c r="F59" s="20"/>
      <c r="G59" s="7">
        <f t="shared" si="5"/>
        <v>2</v>
      </c>
      <c r="H59" s="7">
        <f t="shared" si="6"/>
        <v>2</v>
      </c>
      <c r="I59" s="8">
        <f t="shared" si="13"/>
        <v>95.4</v>
      </c>
      <c r="J59" s="7">
        <f t="shared" si="11"/>
        <v>95.4</v>
      </c>
      <c r="K59" s="7">
        <f t="shared" si="7"/>
        <v>0</v>
      </c>
      <c r="L59" s="7">
        <f t="shared" si="8"/>
        <v>0</v>
      </c>
      <c r="M59" s="8">
        <f t="shared" si="9"/>
        <v>95.4</v>
      </c>
      <c r="N59" s="7">
        <f t="shared" si="14"/>
        <v>262.36</v>
      </c>
      <c r="O59" s="7">
        <f t="shared" si="15"/>
        <v>0</v>
      </c>
      <c r="P59" s="7">
        <f t="shared" si="16"/>
        <v>0</v>
      </c>
      <c r="Q59" s="7">
        <f t="shared" si="10"/>
        <v>262.36</v>
      </c>
      <c r="R59" s="8">
        <f t="shared" si="17"/>
        <v>357.76</v>
      </c>
    </row>
    <row r="60" spans="1:18" x14ac:dyDescent="0.25">
      <c r="A60" s="20" t="s">
        <v>90</v>
      </c>
      <c r="B60" s="24">
        <v>44918</v>
      </c>
      <c r="C60" s="24">
        <v>44924</v>
      </c>
      <c r="D60" s="20"/>
      <c r="E60" s="20">
        <v>1</v>
      </c>
      <c r="F60" s="20"/>
      <c r="G60" s="7">
        <f t="shared" si="5"/>
        <v>6</v>
      </c>
      <c r="H60" s="7">
        <f t="shared" si="6"/>
        <v>6</v>
      </c>
      <c r="I60" s="8">
        <f t="shared" si="13"/>
        <v>171.72</v>
      </c>
      <c r="J60" s="7">
        <f t="shared" si="11"/>
        <v>0</v>
      </c>
      <c r="K60" s="7">
        <f t="shared" si="7"/>
        <v>171.72</v>
      </c>
      <c r="L60" s="7">
        <f t="shared" si="8"/>
        <v>0</v>
      </c>
      <c r="M60" s="8">
        <f t="shared" si="9"/>
        <v>171.72</v>
      </c>
      <c r="N60" s="7">
        <f t="shared" si="14"/>
        <v>0</v>
      </c>
      <c r="O60" s="7">
        <f t="shared" si="15"/>
        <v>166.96</v>
      </c>
      <c r="P60" s="7">
        <f t="shared" si="16"/>
        <v>0</v>
      </c>
      <c r="Q60" s="7">
        <f t="shared" si="10"/>
        <v>166.96</v>
      </c>
      <c r="R60" s="8">
        <f t="shared" si="17"/>
        <v>338.68</v>
      </c>
    </row>
    <row r="61" spans="1:18" x14ac:dyDescent="0.25">
      <c r="A61" s="20"/>
      <c r="B61" s="24"/>
      <c r="C61" s="24"/>
      <c r="D61" s="20"/>
      <c r="E61" s="20"/>
      <c r="F61" s="20"/>
      <c r="G61" s="7">
        <f t="shared" si="5"/>
        <v>0</v>
      </c>
      <c r="H61" s="7">
        <f t="shared" si="6"/>
        <v>0</v>
      </c>
      <c r="I61" s="8">
        <f t="shared" si="13"/>
        <v>0</v>
      </c>
      <c r="J61" s="7">
        <f t="shared" si="11"/>
        <v>0</v>
      </c>
      <c r="K61" s="7">
        <f t="shared" si="7"/>
        <v>0</v>
      </c>
      <c r="L61" s="7">
        <f t="shared" si="8"/>
        <v>0</v>
      </c>
      <c r="M61" s="8">
        <f t="shared" si="9"/>
        <v>0</v>
      </c>
      <c r="N61" s="7">
        <f t="shared" si="14"/>
        <v>0</v>
      </c>
      <c r="O61" s="7">
        <f t="shared" si="15"/>
        <v>0</v>
      </c>
      <c r="P61" s="7">
        <f t="shared" si="16"/>
        <v>0</v>
      </c>
      <c r="Q61" s="7">
        <f t="shared" si="10"/>
        <v>0</v>
      </c>
      <c r="R61" s="8">
        <f t="shared" si="17"/>
        <v>0</v>
      </c>
    </row>
    <row r="62" spans="1:18" x14ac:dyDescent="0.25">
      <c r="A62" s="20"/>
      <c r="B62" s="24"/>
      <c r="C62" s="24"/>
      <c r="D62" s="20"/>
      <c r="E62" s="20"/>
      <c r="F62" s="20"/>
      <c r="G62" s="7">
        <f t="shared" ref="G62:G63" si="18">C62-B62</f>
        <v>0</v>
      </c>
      <c r="H62" s="7">
        <f t="shared" ref="H62:H63" si="19">IF(G62&gt;=180,180,G62)</f>
        <v>0</v>
      </c>
      <c r="I62" s="8">
        <f t="shared" ref="I62:I63" si="20">(D62*$T$13*H62)+(E62*$T$14*H62)+(F62*$T$15*H62)</f>
        <v>0</v>
      </c>
      <c r="J62" s="7">
        <f t="shared" ref="J62:J63" si="21">IF(D62=1,H62*$T$13,0)</f>
        <v>0</v>
      </c>
      <c r="K62" s="7">
        <f t="shared" ref="K62:K63" si="22">IF(E62=1,H62*$T$14,0)</f>
        <v>0</v>
      </c>
      <c r="L62" s="7">
        <f t="shared" ref="L62:L63" si="23">IF(F62=1,H62*$T$15,0)</f>
        <v>0</v>
      </c>
      <c r="M62" s="8">
        <f t="shared" ref="M62:M63" si="24">I62</f>
        <v>0</v>
      </c>
      <c r="N62" s="7">
        <f t="shared" ref="N62:N63" si="25">IF(D62=1,$T$8,0)</f>
        <v>0</v>
      </c>
      <c r="O62" s="7">
        <f t="shared" ref="O62:O63" si="26">IF(E62=1,$T$9,0)</f>
        <v>0</v>
      </c>
      <c r="P62" s="7">
        <f t="shared" ref="P62:P63" si="27">IF(F62=1,$T$10,0)</f>
        <v>0</v>
      </c>
      <c r="Q62" s="7">
        <f t="shared" ref="Q62:Q63" si="28">N62+O62+P62</f>
        <v>0</v>
      </c>
      <c r="R62" s="8">
        <f t="shared" ref="R62" si="29">M62+Q62</f>
        <v>0</v>
      </c>
    </row>
    <row r="63" spans="1:18" x14ac:dyDescent="0.25">
      <c r="A63" s="20"/>
      <c r="B63" s="24"/>
      <c r="C63" s="24"/>
      <c r="D63" s="20"/>
      <c r="E63" s="20"/>
      <c r="F63" s="20"/>
      <c r="G63" s="7">
        <f t="shared" si="18"/>
        <v>0</v>
      </c>
      <c r="H63" s="7">
        <f t="shared" si="19"/>
        <v>0</v>
      </c>
      <c r="I63" s="8">
        <f t="shared" si="20"/>
        <v>0</v>
      </c>
      <c r="J63" s="7">
        <f t="shared" si="21"/>
        <v>0</v>
      </c>
      <c r="K63" s="7">
        <f t="shared" si="22"/>
        <v>0</v>
      </c>
      <c r="L63" s="7">
        <f t="shared" si="23"/>
        <v>0</v>
      </c>
      <c r="M63" s="8">
        <f t="shared" si="24"/>
        <v>0</v>
      </c>
      <c r="N63" s="7">
        <f t="shared" si="25"/>
        <v>0</v>
      </c>
      <c r="O63" s="7">
        <f t="shared" si="26"/>
        <v>0</v>
      </c>
      <c r="P63" s="7">
        <f t="shared" si="27"/>
        <v>0</v>
      </c>
      <c r="Q63" s="7">
        <f t="shared" si="28"/>
        <v>0</v>
      </c>
      <c r="R63" s="8">
        <f t="shared" ref="R63" si="30">M63+Q63</f>
        <v>0</v>
      </c>
    </row>
    <row r="64" spans="1:18" x14ac:dyDescent="0.25">
      <c r="D64" s="19">
        <f>SUM(D3:D63)</f>
        <v>31</v>
      </c>
      <c r="E64" s="19">
        <f>SUM(E3:E63)</f>
        <v>18</v>
      </c>
      <c r="F64" s="19">
        <f>SUM(F3:F63)</f>
        <v>1</v>
      </c>
      <c r="G64" s="4"/>
      <c r="H64" s="4"/>
      <c r="I64" s="4"/>
      <c r="J64" s="11">
        <f>SUM(J3:J63)</f>
        <v>9778.5</v>
      </c>
      <c r="K64" s="11">
        <f>SUM(K3:K63)</f>
        <v>3835.0799999999995</v>
      </c>
      <c r="L64" s="11">
        <f>SUM(L3:L63)</f>
        <v>10303.200000000001</v>
      </c>
      <c r="M64" s="11">
        <f>SUM(M3:M63)</f>
        <v>23916.78</v>
      </c>
      <c r="N64" s="4"/>
      <c r="O64" s="4"/>
      <c r="P64" s="4"/>
      <c r="Q64" s="11">
        <f>SUM(Q3:Q63)</f>
        <v>11486.669999999998</v>
      </c>
      <c r="R64" s="12">
        <f>SUM(R3:R63)</f>
        <v>34950.29</v>
      </c>
    </row>
    <row r="65" spans="4:18" x14ac:dyDescent="0.25">
      <c r="D65" s="19" t="s">
        <v>12</v>
      </c>
      <c r="E65" s="19" t="s">
        <v>8</v>
      </c>
      <c r="F65" s="19" t="s">
        <v>10</v>
      </c>
      <c r="G65" s="4"/>
      <c r="H65" s="4"/>
      <c r="I65" s="4"/>
      <c r="J65" s="5" t="s">
        <v>12</v>
      </c>
      <c r="K65" s="5" t="s">
        <v>8</v>
      </c>
      <c r="L65" s="5" t="s">
        <v>10</v>
      </c>
      <c r="M65" s="5" t="s">
        <v>22</v>
      </c>
      <c r="N65" s="4"/>
      <c r="O65" s="4"/>
      <c r="P65" s="4"/>
      <c r="Q65" s="4"/>
      <c r="R65" s="4"/>
    </row>
  </sheetData>
  <sheetProtection sheet="1" objects="1" scenarios="1"/>
  <pageMargins left="0.511811024" right="0.511811024" top="0.78740157499999996" bottom="0.78740157499999996" header="0.31496062000000002" footer="0.31496062000000002"/>
  <pageSetup paperSize="9" scale="6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0"/>
  <sheetViews>
    <sheetView workbookViewId="0">
      <selection activeCell="D22" sqref="D22"/>
    </sheetView>
  </sheetViews>
  <sheetFormatPr defaultRowHeight="15" x14ac:dyDescent="0.25"/>
  <cols>
    <col min="2" max="2" width="27" bestFit="1" customWidth="1"/>
    <col min="3" max="3" width="15" bestFit="1" customWidth="1"/>
    <col min="4" max="4" width="14.42578125" style="2" customWidth="1"/>
  </cols>
  <sheetData>
    <row r="4" spans="1:4" x14ac:dyDescent="0.25">
      <c r="C4" t="s">
        <v>4</v>
      </c>
      <c r="D4" s="2" t="s">
        <v>21</v>
      </c>
    </row>
    <row r="5" spans="1:4" x14ac:dyDescent="0.25">
      <c r="A5" t="s">
        <v>24</v>
      </c>
      <c r="C5" t="s">
        <v>3</v>
      </c>
      <c r="D5" s="14">
        <v>47.7</v>
      </c>
    </row>
    <row r="6" spans="1:4" x14ac:dyDescent="0.25">
      <c r="B6" s="13">
        <f>diarias!R64</f>
        <v>34950.29</v>
      </c>
      <c r="C6" t="s">
        <v>1</v>
      </c>
      <c r="D6" s="14">
        <v>28.62</v>
      </c>
    </row>
    <row r="7" spans="1:4" x14ac:dyDescent="0.25">
      <c r="C7" t="s">
        <v>2</v>
      </c>
      <c r="D7" s="14">
        <v>57.24</v>
      </c>
    </row>
    <row r="8" spans="1:4" x14ac:dyDescent="0.25">
      <c r="D8"/>
    </row>
    <row r="9" spans="1:4" x14ac:dyDescent="0.25">
      <c r="C9" t="s">
        <v>4</v>
      </c>
      <c r="D9"/>
    </row>
    <row r="10" spans="1:4" x14ac:dyDescent="0.25">
      <c r="C10" t="s">
        <v>6</v>
      </c>
      <c r="D10" s="14">
        <v>262.36</v>
      </c>
    </row>
    <row r="11" spans="1:4" x14ac:dyDescent="0.25">
      <c r="C11" t="s">
        <v>5</v>
      </c>
      <c r="D11" s="14">
        <v>166.96</v>
      </c>
    </row>
    <row r="12" spans="1:4" x14ac:dyDescent="0.25">
      <c r="C12" t="s">
        <v>7</v>
      </c>
      <c r="D12" s="14">
        <v>348.23</v>
      </c>
    </row>
    <row r="13" spans="1:4" x14ac:dyDescent="0.25">
      <c r="D13"/>
    </row>
    <row r="14" spans="1:4" x14ac:dyDescent="0.25">
      <c r="C14" t="s">
        <v>0</v>
      </c>
      <c r="D14"/>
    </row>
    <row r="15" spans="1:4" x14ac:dyDescent="0.25">
      <c r="C15" t="s">
        <v>9</v>
      </c>
      <c r="D15" s="15">
        <f>diarias!D64</f>
        <v>31</v>
      </c>
    </row>
    <row r="16" spans="1:4" x14ac:dyDescent="0.25">
      <c r="C16" t="s">
        <v>8</v>
      </c>
      <c r="D16" s="15">
        <f>diarias!E64</f>
        <v>18</v>
      </c>
    </row>
    <row r="17" spans="2:4" x14ac:dyDescent="0.25">
      <c r="C17" t="s">
        <v>10</v>
      </c>
      <c r="D17" s="15">
        <f>diarias!F64</f>
        <v>1</v>
      </c>
    </row>
    <row r="18" spans="2:4" x14ac:dyDescent="0.25">
      <c r="D18" s="1">
        <f>SUM(D15:D17)</f>
        <v>50</v>
      </c>
    </row>
    <row r="19" spans="2:4" x14ac:dyDescent="0.25">
      <c r="D19"/>
    </row>
    <row r="20" spans="2:4" x14ac:dyDescent="0.25">
      <c r="B20" t="s">
        <v>25</v>
      </c>
      <c r="C20" t="s">
        <v>9</v>
      </c>
      <c r="D20" s="16">
        <f>diarias!J64</f>
        <v>9778.5</v>
      </c>
    </row>
    <row r="21" spans="2:4" x14ac:dyDescent="0.25">
      <c r="C21" t="s">
        <v>8</v>
      </c>
      <c r="D21" s="16">
        <f>diarias!K64</f>
        <v>3835.0799999999995</v>
      </c>
    </row>
    <row r="22" spans="2:4" x14ac:dyDescent="0.25">
      <c r="C22" t="s">
        <v>10</v>
      </c>
      <c r="D22" s="16">
        <f>diarias!L64</f>
        <v>10303.200000000001</v>
      </c>
    </row>
    <row r="23" spans="2:4" x14ac:dyDescent="0.25">
      <c r="D23" s="17">
        <f>SUM(D20:D22)</f>
        <v>23916.78</v>
      </c>
    </row>
    <row r="25" spans="2:4" x14ac:dyDescent="0.25">
      <c r="B25" t="s">
        <v>26</v>
      </c>
      <c r="D25" s="16">
        <f>D15*D10</f>
        <v>8133.1600000000008</v>
      </c>
    </row>
    <row r="26" spans="2:4" x14ac:dyDescent="0.25">
      <c r="D26" s="16">
        <f t="shared" ref="D26:D27" si="0">D16*D11</f>
        <v>3005.28</v>
      </c>
    </row>
    <row r="27" spans="2:4" x14ac:dyDescent="0.25">
      <c r="D27" s="16">
        <f t="shared" si="0"/>
        <v>348.23</v>
      </c>
    </row>
    <row r="28" spans="2:4" x14ac:dyDescent="0.25">
      <c r="D28" s="2">
        <f>SUM(D25:D27)</f>
        <v>11486.67</v>
      </c>
    </row>
    <row r="30" spans="2:4" x14ac:dyDescent="0.25">
      <c r="C30" t="s">
        <v>70</v>
      </c>
      <c r="D30" s="2">
        <f>D23+D28</f>
        <v>35403.449999999997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"/>
    </sheetView>
  </sheetViews>
  <sheetFormatPr defaultRowHeight="15" x14ac:dyDescent="0.25"/>
  <sheetData>
    <row r="1" spans="1:1" x14ac:dyDescent="0.25">
      <c r="A1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diarias</vt:lpstr>
      <vt:lpstr>entradas</vt:lpstr>
      <vt:lpstr>totais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amilar</dc:creator>
  <cp:lastModifiedBy>User</cp:lastModifiedBy>
  <cp:lastPrinted>2022-12-05T13:00:41Z</cp:lastPrinted>
  <dcterms:created xsi:type="dcterms:W3CDTF">2022-10-13T17:13:24Z</dcterms:created>
  <dcterms:modified xsi:type="dcterms:W3CDTF">2023-01-09T22:36:17Z</dcterms:modified>
</cp:coreProperties>
</file>